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8" yWindow="-108" windowWidth="15576" windowHeight="11952" activeTab="3"/>
  </bookViews>
  <sheets>
    <sheet name="ภงด 1 " sheetId="19" r:id="rId1"/>
    <sheet name="ภ.ง.ด.2" sheetId="20" r:id="rId2"/>
    <sheet name="ภ.ง.ด.3" sheetId="18" r:id="rId3"/>
    <sheet name="ภ.ง.ด.53" sheetId="21" r:id="rId4"/>
    <sheet name="2" sheetId="10" state="hidden" r:id="rId5"/>
    <sheet name="3" sheetId="11" state="hidden" r:id="rId6"/>
    <sheet name="4" sheetId="12" state="hidden" r:id="rId7"/>
  </sheets>
  <externalReferences>
    <externalReference r:id="rId8"/>
    <externalReference r:id="rId9"/>
  </externalReferences>
  <definedNames>
    <definedName name="AC.No." localSheetId="0">#REF!</definedName>
    <definedName name="AC.No.">#REF!</definedName>
    <definedName name="AC.Num.">[1]INFO!$B$2</definedName>
    <definedName name="Acc.No.">[1]INFO!$B$1</definedName>
    <definedName name="AccNo." localSheetId="0">#REF!</definedName>
    <definedName name="AccNo.">#REF!</definedName>
    <definedName name="Branch" localSheetId="0">#REF!</definedName>
    <definedName name="Branch">#REF!</definedName>
    <definedName name="ListPage" localSheetId="2">#REF!</definedName>
    <definedName name="ListPage" localSheetId="3">#REF!</definedName>
    <definedName name="ListPage" localSheetId="0">#REF!</definedName>
    <definedName name="ListPage">#REF!</definedName>
    <definedName name="MonthList" localSheetId="0">#REF!</definedName>
    <definedName name="MonthList">#REF!</definedName>
    <definedName name="NameMonth">[2]DATA!$A$2:$A$13</definedName>
    <definedName name="Number" localSheetId="2">#REF!</definedName>
    <definedName name="Number" localSheetId="3">#REF!</definedName>
    <definedName name="Number" localSheetId="0">#REF!</definedName>
    <definedName name="Number">#REF!</definedName>
    <definedName name="PageList" localSheetId="0">OFFSET(#REF!,0,0,MAX(#REF!),1)</definedName>
    <definedName name="PageList">OFFSET(#REF!,0,0,MAX(#REF!),1)</definedName>
    <definedName name="PageNo." localSheetId="0">#REF!</definedName>
    <definedName name="PageNo.">#REF!</definedName>
    <definedName name="PageNumber" localSheetId="2">#REF!</definedName>
    <definedName name="PageNumber" localSheetId="3">#REF!</definedName>
    <definedName name="PageNumber" localSheetId="0">#REF!</definedName>
    <definedName name="PageNumber">#REF!</definedName>
    <definedName name="PageTotal" localSheetId="0">#REF!</definedName>
    <definedName name="PageTotal">#REF!</definedName>
    <definedName name="_xlnm.Print_Area" localSheetId="4">'2'!$B$1:$CA$71</definedName>
    <definedName name="_xlnm.Print_Area" localSheetId="5">'3'!$B$1:$CA$71</definedName>
    <definedName name="_xlnm.Print_Area" localSheetId="6">'4'!$B$1:$CA$71</definedName>
    <definedName name="Range" localSheetId="2">#REF!</definedName>
    <definedName name="Range" localSheetId="3">#REF!</definedName>
    <definedName name="Range" localSheetId="0">#REF!</definedName>
    <definedName name="Range">#REF!</definedName>
    <definedName name="SumPage" localSheetId="2">#REF!</definedName>
    <definedName name="SumPage" localSheetId="3">#REF!</definedName>
    <definedName name="SumPage" localSheetId="0">#REF!</definedName>
    <definedName name="SumPage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3" i="21" l="1"/>
  <c r="AJ4" i="21"/>
  <c r="AJ5" i="21"/>
  <c r="AJ6" i="21"/>
  <c r="AJ7" i="21"/>
  <c r="AJ8" i="21"/>
  <c r="AJ9" i="21"/>
  <c r="AJ10" i="21"/>
  <c r="AJ11" i="21"/>
  <c r="AJ12" i="21"/>
  <c r="AJ13" i="21"/>
  <c r="AJ14" i="21"/>
  <c r="AJ15" i="21"/>
  <c r="AJ16" i="21"/>
  <c r="AJ17" i="21"/>
  <c r="AJ18" i="21"/>
  <c r="AJ19" i="21"/>
  <c r="AJ20" i="21"/>
  <c r="AJ21" i="21"/>
  <c r="AJ22" i="21"/>
  <c r="AJ23" i="21"/>
  <c r="AJ24" i="21"/>
  <c r="AJ25" i="21"/>
  <c r="AJ26" i="21"/>
  <c r="AJ27" i="21"/>
  <c r="AJ28" i="21"/>
  <c r="AJ29" i="21"/>
  <c r="AJ30" i="21"/>
  <c r="AJ31" i="21"/>
  <c r="AJ32" i="21"/>
  <c r="AJ33" i="21"/>
  <c r="AJ34" i="21"/>
  <c r="AJ35" i="21"/>
  <c r="AJ36" i="21"/>
  <c r="AJ37" i="21"/>
  <c r="AJ38" i="21"/>
  <c r="AJ39" i="21"/>
  <c r="AJ40" i="21"/>
  <c r="AJ41" i="21"/>
  <c r="AJ42" i="21"/>
  <c r="AJ43" i="21"/>
  <c r="AJ44" i="21"/>
  <c r="AJ45" i="21"/>
  <c r="AJ46" i="21"/>
  <c r="AJ47" i="21"/>
  <c r="AJ48" i="21"/>
  <c r="AJ49" i="21"/>
  <c r="AJ50" i="21"/>
  <c r="AJ51" i="21"/>
  <c r="AJ52" i="21"/>
  <c r="AJ53" i="21"/>
  <c r="AJ54" i="21"/>
  <c r="AJ55" i="21"/>
  <c r="AJ56" i="21"/>
  <c r="AJ57" i="21"/>
  <c r="AJ58" i="21"/>
  <c r="AJ59" i="21"/>
  <c r="AJ60" i="21"/>
  <c r="AJ61" i="21"/>
  <c r="AJ62" i="21"/>
  <c r="AJ63" i="21"/>
  <c r="AJ64" i="21"/>
  <c r="AJ65" i="21"/>
  <c r="AJ66" i="21"/>
  <c r="AJ67" i="21"/>
  <c r="AJ68" i="21"/>
  <c r="AJ69" i="21"/>
  <c r="AJ70" i="21"/>
  <c r="AJ71" i="21"/>
  <c r="AJ72" i="21"/>
  <c r="AJ73" i="21"/>
  <c r="AJ74" i="21"/>
  <c r="AJ75" i="21"/>
  <c r="AJ76" i="21"/>
  <c r="AJ77" i="21"/>
  <c r="AJ2" i="21"/>
  <c r="AB78" i="21"/>
  <c r="AG76" i="21"/>
  <c r="AC76" i="21"/>
  <c r="AG75" i="21"/>
  <c r="AC75" i="21"/>
  <c r="AG74" i="21"/>
  <c r="AC74" i="21"/>
  <c r="AG73" i="21"/>
  <c r="AC73" i="21"/>
  <c r="AG72" i="21"/>
  <c r="AC72" i="21"/>
  <c r="AG71" i="21"/>
  <c r="AC71" i="21"/>
  <c r="AG70" i="21"/>
  <c r="AC70" i="21"/>
  <c r="AG69" i="21"/>
  <c r="AC69" i="21"/>
  <c r="AG68" i="21"/>
  <c r="AC68" i="21"/>
  <c r="AG67" i="21"/>
  <c r="AC67" i="21"/>
  <c r="AG66" i="21"/>
  <c r="AC66" i="21"/>
  <c r="AG65" i="21"/>
  <c r="AC65" i="21"/>
  <c r="AG64" i="21"/>
  <c r="AC64" i="21"/>
  <c r="AG63" i="21"/>
  <c r="AC63" i="21"/>
  <c r="AG62" i="21"/>
  <c r="AC62" i="21"/>
  <c r="AG61" i="21"/>
  <c r="AC61" i="21"/>
  <c r="AG60" i="21"/>
  <c r="AC60" i="21"/>
  <c r="AG59" i="21"/>
  <c r="AC59" i="21"/>
  <c r="AG58" i="21"/>
  <c r="AC58" i="21"/>
  <c r="AG57" i="21"/>
  <c r="AC57" i="21"/>
  <c r="AG56" i="21"/>
  <c r="AC56" i="21"/>
  <c r="AG55" i="21"/>
  <c r="AC55" i="21"/>
  <c r="AG54" i="21"/>
  <c r="AC54" i="21"/>
  <c r="AG53" i="21"/>
  <c r="AC53" i="21"/>
  <c r="AG52" i="21"/>
  <c r="AC52" i="21"/>
  <c r="AG51" i="21"/>
  <c r="AC51" i="21"/>
  <c r="AG50" i="21"/>
  <c r="AC50" i="21"/>
  <c r="AG49" i="21"/>
  <c r="AC49" i="21"/>
  <c r="AG48" i="21"/>
  <c r="AC48" i="21"/>
  <c r="AG47" i="21"/>
  <c r="AC47" i="21"/>
  <c r="AG46" i="21"/>
  <c r="AC46" i="21"/>
  <c r="AG45" i="21"/>
  <c r="AC45" i="21"/>
  <c r="AG44" i="21"/>
  <c r="AC44" i="21"/>
  <c r="AG43" i="21"/>
  <c r="AC43" i="21"/>
  <c r="AG42" i="21"/>
  <c r="AC42" i="21"/>
  <c r="AG41" i="21"/>
  <c r="AC41" i="21"/>
  <c r="AG40" i="21"/>
  <c r="AC40" i="21"/>
  <c r="AG39" i="21"/>
  <c r="AC39" i="21"/>
  <c r="AG38" i="21"/>
  <c r="AC38" i="21"/>
  <c r="AG37" i="21"/>
  <c r="AC37" i="21"/>
  <c r="AG36" i="21"/>
  <c r="AC36" i="21"/>
  <c r="AG35" i="21"/>
  <c r="AC35" i="21"/>
  <c r="AG34" i="21"/>
  <c r="AC34" i="21"/>
  <c r="AG33" i="21"/>
  <c r="AC33" i="21"/>
  <c r="AG32" i="21"/>
  <c r="AC32" i="21"/>
  <c r="AG31" i="21"/>
  <c r="AC31" i="21"/>
  <c r="AG30" i="21"/>
  <c r="AC30" i="21"/>
  <c r="AG29" i="21"/>
  <c r="AC29" i="21"/>
  <c r="AG28" i="21"/>
  <c r="AC28" i="21"/>
  <c r="AG27" i="21"/>
  <c r="AC27" i="21"/>
  <c r="AG26" i="21"/>
  <c r="AC26" i="21"/>
  <c r="AG25" i="21"/>
  <c r="AC25" i="21"/>
  <c r="AG24" i="21"/>
  <c r="AC24" i="21"/>
  <c r="AG23" i="21"/>
  <c r="AC23" i="21"/>
  <c r="AG22" i="21"/>
  <c r="AC22" i="21"/>
  <c r="AG21" i="21"/>
  <c r="AC21" i="21"/>
  <c r="AG20" i="21"/>
  <c r="AC20" i="21"/>
  <c r="AG19" i="21"/>
  <c r="AC19" i="21"/>
  <c r="AG18" i="21"/>
  <c r="AC18" i="21"/>
  <c r="AG17" i="21"/>
  <c r="AC17" i="21"/>
  <c r="AG16" i="21"/>
  <c r="AC16" i="21"/>
  <c r="AG15" i="21"/>
  <c r="AC15" i="21"/>
  <c r="AG14" i="21"/>
  <c r="AC14" i="21"/>
  <c r="AG13" i="21"/>
  <c r="AC13" i="21"/>
  <c r="AG12" i="21"/>
  <c r="AC12" i="21"/>
  <c r="AG11" i="21"/>
  <c r="AC11" i="21"/>
  <c r="AG10" i="21"/>
  <c r="AC10" i="21"/>
  <c r="AG9" i="21"/>
  <c r="AC9" i="21"/>
  <c r="AG8" i="21"/>
  <c r="AC8" i="21"/>
  <c r="AG7" i="21"/>
  <c r="AC7" i="21"/>
  <c r="AG6" i="21"/>
  <c r="AC6" i="21"/>
  <c r="AG5" i="21"/>
  <c r="AC5" i="21"/>
  <c r="AG4" i="21"/>
  <c r="AC4" i="21"/>
  <c r="AG3" i="21"/>
  <c r="AC3" i="21"/>
  <c r="AG2" i="21"/>
  <c r="AC2" i="21"/>
  <c r="M4" i="20"/>
  <c r="P4" i="20" s="1"/>
  <c r="I4" i="20"/>
  <c r="M3" i="20"/>
  <c r="P3" i="20" s="1"/>
  <c r="I3" i="20"/>
  <c r="M2" i="20"/>
  <c r="P2" i="20" s="1"/>
  <c r="I2" i="20"/>
  <c r="AC78" i="21" l="1"/>
  <c r="I9" i="19" l="1"/>
  <c r="H9" i="19"/>
  <c r="M7" i="19"/>
  <c r="F7" i="19"/>
  <c r="M6" i="19"/>
  <c r="F6" i="19"/>
  <c r="M5" i="19"/>
  <c r="F5" i="19"/>
  <c r="AL5" i="18"/>
  <c r="AL6" i="18"/>
  <c r="AL7" i="18"/>
  <c r="AL8" i="18"/>
  <c r="AL9" i="18"/>
  <c r="AL10" i="18"/>
  <c r="AL11" i="18"/>
  <c r="AL12" i="18"/>
  <c r="AL13" i="18"/>
  <c r="AL14" i="18"/>
  <c r="AL15" i="18"/>
  <c r="AL16" i="18"/>
  <c r="AL17" i="18"/>
  <c r="AL18" i="18"/>
  <c r="AL19" i="18"/>
  <c r="AL20" i="18"/>
  <c r="AL21" i="18"/>
  <c r="AL22" i="18"/>
  <c r="AL23" i="18"/>
  <c r="AL24" i="18"/>
  <c r="AL25" i="18"/>
  <c r="AL26" i="18"/>
  <c r="AL27" i="18"/>
  <c r="AL28" i="18"/>
  <c r="AL29" i="18"/>
  <c r="AL30" i="18"/>
  <c r="AL31" i="18"/>
  <c r="AL32" i="18"/>
  <c r="AL33" i="18"/>
  <c r="AL34" i="18"/>
  <c r="AL35" i="18"/>
  <c r="AL36" i="18"/>
  <c r="AL37" i="18"/>
  <c r="AL38" i="18"/>
  <c r="AL39" i="18"/>
  <c r="AL40" i="18"/>
  <c r="AL41" i="18"/>
  <c r="AL42" i="18"/>
  <c r="AL43" i="18"/>
  <c r="AL44" i="18"/>
  <c r="AL45" i="18"/>
  <c r="AL46" i="18"/>
  <c r="AL47" i="18"/>
  <c r="AL48" i="18"/>
  <c r="AL49" i="18"/>
  <c r="AL50" i="18"/>
  <c r="AL51" i="18"/>
  <c r="AL52" i="18"/>
  <c r="AL53" i="18"/>
  <c r="AL54" i="18"/>
  <c r="AL55" i="18"/>
  <c r="AL56" i="18"/>
  <c r="AL57" i="18"/>
  <c r="AL58" i="18"/>
  <c r="AL59" i="18"/>
  <c r="AL60" i="18"/>
  <c r="AL61" i="18"/>
  <c r="AL62" i="18"/>
  <c r="AL63" i="18"/>
  <c r="AL64" i="18"/>
  <c r="AL65" i="18"/>
  <c r="AL66" i="18"/>
  <c r="AL67" i="18"/>
  <c r="AL68" i="18"/>
  <c r="AL69" i="18"/>
  <c r="AL70" i="18"/>
  <c r="AL71" i="18"/>
  <c r="AL72" i="18"/>
  <c r="AL73" i="18"/>
  <c r="AL74" i="18"/>
  <c r="AL75" i="18"/>
  <c r="AL76" i="18"/>
  <c r="AL3" i="18" l="1"/>
  <c r="AL4" i="18"/>
  <c r="AE2" i="18"/>
  <c r="AE3" i="18"/>
  <c r="AE4" i="18"/>
  <c r="AE5" i="18"/>
  <c r="AE6" i="18"/>
  <c r="AE7" i="18"/>
  <c r="AE8" i="18"/>
  <c r="AE9" i="18"/>
  <c r="AE10" i="18"/>
  <c r="AE11" i="18"/>
  <c r="AE12" i="18"/>
  <c r="AE13" i="18"/>
  <c r="AE14" i="18"/>
  <c r="AE15" i="18"/>
  <c r="AE16" i="18"/>
  <c r="AE17" i="18"/>
  <c r="AE18" i="18"/>
  <c r="AE19" i="18"/>
  <c r="AE20" i="18"/>
  <c r="AE21" i="18"/>
  <c r="AE22" i="18"/>
  <c r="AE23" i="18"/>
  <c r="AE24" i="18"/>
  <c r="AE25" i="18"/>
  <c r="AE26" i="18"/>
  <c r="AE27" i="18"/>
  <c r="AE28" i="18"/>
  <c r="AE29" i="18"/>
  <c r="AE30" i="18"/>
  <c r="AE31" i="18"/>
  <c r="AE32" i="18"/>
  <c r="AE33" i="18"/>
  <c r="AE34" i="18"/>
  <c r="AE35" i="18"/>
  <c r="AE36" i="18"/>
  <c r="AE37" i="18"/>
  <c r="AE38" i="18"/>
  <c r="AE39" i="18"/>
  <c r="AE40" i="18"/>
  <c r="AE41" i="18"/>
  <c r="AE42" i="18"/>
  <c r="AE43" i="18"/>
  <c r="AE44" i="18"/>
  <c r="AE45" i="18"/>
  <c r="AE46" i="18"/>
  <c r="AE47" i="18"/>
  <c r="AE48" i="18"/>
  <c r="AE49" i="18"/>
  <c r="AE50" i="18"/>
  <c r="AE51" i="18"/>
  <c r="AE52" i="18"/>
  <c r="AE53" i="18"/>
  <c r="AE54" i="18"/>
  <c r="AE55" i="18"/>
  <c r="AE56" i="18"/>
  <c r="AE57" i="18"/>
  <c r="AE58" i="18"/>
  <c r="AE59" i="18"/>
  <c r="AE60" i="18"/>
  <c r="AE61" i="18"/>
  <c r="AE62" i="18"/>
  <c r="AE63" i="18"/>
  <c r="AE64" i="18"/>
  <c r="AE65" i="18"/>
  <c r="AE66" i="18"/>
  <c r="AE67" i="18"/>
  <c r="AE68" i="18"/>
  <c r="AE69" i="18"/>
  <c r="AE70" i="18"/>
  <c r="AE71" i="18"/>
  <c r="AE72" i="18"/>
  <c r="AE73" i="18"/>
  <c r="AE74" i="18"/>
  <c r="AE75" i="18"/>
  <c r="AE76" i="18"/>
  <c r="AD78" i="18"/>
  <c r="AE78" i="18" l="1"/>
  <c r="AI76" i="18"/>
  <c r="AI75" i="18"/>
  <c r="AI74" i="18"/>
  <c r="AI72" i="18"/>
  <c r="AI71" i="18"/>
  <c r="AI70" i="18"/>
  <c r="AI69" i="18"/>
  <c r="AI68" i="18"/>
  <c r="AI67" i="18"/>
  <c r="AI65" i="18"/>
  <c r="AI64" i="18"/>
  <c r="AI63" i="18"/>
  <c r="AI62" i="18"/>
  <c r="AI61" i="18"/>
  <c r="AI60" i="18"/>
  <c r="AI59" i="18"/>
  <c r="AI58" i="18"/>
  <c r="AI57" i="18"/>
  <c r="AI56" i="18"/>
  <c r="AI55" i="18"/>
  <c r="AI54" i="18"/>
  <c r="AI53" i="18"/>
  <c r="AI52" i="18"/>
  <c r="AI51" i="18"/>
  <c r="AI49" i="18"/>
  <c r="AI48" i="18"/>
  <c r="AI47" i="18"/>
  <c r="AI46" i="18"/>
  <c r="AI45" i="18"/>
  <c r="AI44" i="18"/>
  <c r="AI43" i="18"/>
  <c r="AI42" i="18"/>
  <c r="AI41" i="18"/>
  <c r="AI40" i="18"/>
  <c r="AI39" i="18"/>
  <c r="AI38" i="18"/>
  <c r="AI36" i="18"/>
  <c r="AI35" i="18"/>
  <c r="AI33" i="18"/>
  <c r="AI32" i="18"/>
  <c r="AI31" i="18"/>
  <c r="AI30" i="18"/>
  <c r="AI29" i="18"/>
  <c r="AI28" i="18"/>
  <c r="AI27" i="18"/>
  <c r="AI26" i="18"/>
  <c r="AI25" i="18"/>
  <c r="AI24" i="18"/>
  <c r="AI23" i="18"/>
  <c r="AI22" i="18"/>
  <c r="AI21" i="18"/>
  <c r="AI20" i="18"/>
  <c r="AI19" i="18"/>
  <c r="AI18" i="18"/>
  <c r="AI17" i="18"/>
  <c r="AI16" i="18"/>
  <c r="AI15" i="18"/>
  <c r="AI14" i="18"/>
  <c r="AI13" i="18"/>
  <c r="AI12" i="18"/>
  <c r="AI11" i="18"/>
  <c r="AI10" i="18"/>
  <c r="AI9" i="18"/>
  <c r="AI8" i="18"/>
  <c r="AI7" i="18"/>
  <c r="AI6" i="18"/>
  <c r="AI5" i="18"/>
  <c r="AI4" i="18"/>
  <c r="AI3" i="18"/>
  <c r="AI2" i="18"/>
  <c r="AL2" i="18" l="1"/>
  <c r="AI37" i="18"/>
  <c r="AI73" i="18"/>
  <c r="AI34" i="18"/>
  <c r="AI50" i="18"/>
  <c r="AI66" i="18"/>
  <c r="BK8" i="11" l="1"/>
  <c r="BK8" i="12"/>
  <c r="BK8" i="10"/>
  <c r="BY8" i="11"/>
  <c r="BV8" i="11"/>
  <c r="BT8" i="11"/>
  <c r="BR8" i="11"/>
  <c r="BP8" i="11"/>
  <c r="BM8" i="11"/>
  <c r="BI8" i="11"/>
  <c r="BG8" i="11"/>
  <c r="BD8" i="11"/>
  <c r="BY8" i="12"/>
  <c r="BV8" i="12"/>
  <c r="BT8" i="12"/>
  <c r="BR8" i="12"/>
  <c r="BP8" i="12"/>
  <c r="BM8" i="12"/>
  <c r="BI8" i="12"/>
  <c r="BG8" i="12"/>
  <c r="BD8" i="12"/>
  <c r="BY8" i="10"/>
  <c r="BV8" i="10"/>
  <c r="BT8" i="10"/>
  <c r="BR8" i="10"/>
  <c r="BP8" i="10"/>
  <c r="BM8" i="10"/>
  <c r="BI8" i="10"/>
  <c r="BG8" i="10"/>
  <c r="BD8" i="10"/>
  <c r="BY6" i="11"/>
  <c r="BV6" i="11"/>
  <c r="BT6" i="11"/>
  <c r="BQ6" i="11"/>
  <c r="BO6" i="11"/>
  <c r="BM6" i="11"/>
  <c r="BK6" i="11"/>
  <c r="BI6" i="11"/>
  <c r="BF6" i="11"/>
  <c r="BD6" i="11"/>
  <c r="BB6" i="11"/>
  <c r="AZ6" i="11"/>
  <c r="AW6" i="11"/>
  <c r="BY6" i="12"/>
  <c r="BV6" i="12"/>
  <c r="BT6" i="12"/>
  <c r="BQ6" i="12"/>
  <c r="BO6" i="12"/>
  <c r="BM6" i="12"/>
  <c r="BK6" i="12"/>
  <c r="BI6" i="12"/>
  <c r="BF6" i="12"/>
  <c r="BD6" i="12"/>
  <c r="BB6" i="12"/>
  <c r="AZ6" i="12"/>
  <c r="AW6" i="12"/>
  <c r="BY6" i="10"/>
  <c r="BV6" i="10"/>
  <c r="BT6" i="10"/>
  <c r="BQ6" i="10"/>
  <c r="BO6" i="10"/>
  <c r="BM6" i="10"/>
  <c r="BK6" i="10"/>
  <c r="BI6" i="10"/>
  <c r="BF6" i="10"/>
  <c r="BD6" i="10"/>
  <c r="BB6" i="10"/>
  <c r="AZ6" i="10"/>
  <c r="AW6" i="10"/>
  <c r="I8" i="12"/>
  <c r="I8" i="11"/>
  <c r="I8" i="10"/>
  <c r="BY13" i="11"/>
  <c r="BQ13" i="11"/>
  <c r="AW13" i="11"/>
  <c r="BM15" i="11"/>
  <c r="BR15" i="11"/>
  <c r="BD15" i="11"/>
  <c r="BF13" i="11"/>
  <c r="BN52" i="11"/>
  <c r="BN55" i="11" s="1"/>
  <c r="W57" i="11" s="1"/>
  <c r="BT3" i="11"/>
  <c r="H17" i="11"/>
  <c r="AK52" i="11"/>
  <c r="T52" i="11"/>
  <c r="BO13" i="11"/>
  <c r="BI15" i="11"/>
  <c r="BB13" i="11"/>
  <c r="BD13" i="11"/>
  <c r="BG15" i="11"/>
  <c r="BM13" i="11"/>
  <c r="BP15" i="11"/>
  <c r="AZ13" i="11"/>
  <c r="BV13" i="11"/>
  <c r="BT13" i="11"/>
  <c r="BY15" i="11"/>
  <c r="BK13" i="11"/>
  <c r="AZ52" i="11"/>
  <c r="AZ55" i="11" s="1"/>
  <c r="H15" i="11"/>
  <c r="BV15" i="11"/>
  <c r="BT4" i="11"/>
  <c r="BK15" i="11"/>
  <c r="AP52" i="11"/>
  <c r="AN66" i="11" s="1"/>
  <c r="BI13" i="11"/>
  <c r="BT15" i="11"/>
  <c r="CC92" i="11" l="1"/>
  <c r="BB13" i="10" l="1"/>
  <c r="BI15" i="12"/>
  <c r="AZ13" i="12"/>
  <c r="BI13" i="12"/>
  <c r="BV15" i="10"/>
  <c r="BF13" i="10"/>
  <c r="AZ13" i="10"/>
  <c r="BP15" i="10"/>
  <c r="BK13" i="10"/>
  <c r="BK15" i="10"/>
  <c r="BM15" i="12"/>
  <c r="BI15" i="10"/>
  <c r="AP52" i="10"/>
  <c r="AN66" i="10" s="1"/>
  <c r="BY15" i="10"/>
  <c r="BV13" i="12"/>
  <c r="BD13" i="12"/>
  <c r="BG15" i="10"/>
  <c r="BT13" i="10"/>
  <c r="BO13" i="12"/>
  <c r="BF13" i="12"/>
  <c r="BR15" i="12"/>
  <c r="BQ13" i="10"/>
  <c r="BR15" i="10"/>
  <c r="BK13" i="12"/>
  <c r="BI13" i="10"/>
  <c r="BT15" i="12"/>
  <c r="BM13" i="12"/>
  <c r="H15" i="10"/>
  <c r="BT3" i="10"/>
  <c r="T52" i="12"/>
  <c r="BT15" i="10"/>
  <c r="BD15" i="12"/>
  <c r="BB13" i="12"/>
  <c r="BV13" i="10"/>
  <c r="BN52" i="10"/>
  <c r="BN55" i="10" s="1"/>
  <c r="W57" i="10" s="1"/>
  <c r="BY15" i="12"/>
  <c r="BV15" i="12"/>
  <c r="BT13" i="12"/>
  <c r="BY13" i="10"/>
  <c r="BO13" i="10"/>
  <c r="BY13" i="12"/>
  <c r="BT3" i="12"/>
  <c r="BD15" i="10"/>
  <c r="BG15" i="12"/>
  <c r="BM15" i="10"/>
  <c r="BP15" i="12"/>
  <c r="BM13" i="10"/>
  <c r="BK15" i="12"/>
  <c r="AW13" i="12"/>
  <c r="BT4" i="10"/>
  <c r="AZ52" i="12"/>
  <c r="AZ55" i="12" s="1"/>
  <c r="AP52" i="12"/>
  <c r="AN66" i="12" s="1"/>
  <c r="BN52" i="12"/>
  <c r="BN55" i="12" s="1"/>
  <c r="W57" i="12" s="1"/>
  <c r="AZ52" i="10"/>
  <c r="AZ55" i="10" s="1"/>
  <c r="H15" i="12"/>
  <c r="T52" i="10"/>
  <c r="AW13" i="10"/>
  <c r="BD13" i="10"/>
  <c r="BQ13" i="12"/>
  <c r="BT4" i="12"/>
  <c r="AK52" i="10"/>
  <c r="AK52" i="12"/>
  <c r="H17" i="10"/>
  <c r="H17" i="12"/>
  <c r="CC92" i="12" l="1"/>
  <c r="CC92" i="10"/>
</calcChain>
</file>

<file path=xl/comments1.xml><?xml version="1.0" encoding="utf-8"?>
<comments xmlns="http://schemas.openxmlformats.org/spreadsheetml/2006/main">
  <authors>
    <author>Microsoft th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คลิก สามเหลืยมเพื่อเลือก ฉบับ ของหนังสือฯ</t>
        </r>
      </text>
    </comment>
    <comment ref="U20" authorId="0">
      <text>
        <r>
          <rPr>
            <b/>
            <sz val="8"/>
            <color indexed="81"/>
            <rFont val="Tahoma"/>
            <family val="2"/>
          </rPr>
          <t>คลิก สามเหลืยมเพื่อเลือก P หรือ ว่างเปล่า</t>
        </r>
      </text>
    </comment>
    <comment ref="AG20" authorId="0">
      <text>
        <r>
          <rPr>
            <b/>
            <sz val="8"/>
            <color indexed="81"/>
            <rFont val="Tahoma"/>
            <family val="2"/>
          </rPr>
          <t>คลิก สามเหลืยมเพื่อเลือก P หรือ ว่างเปล่า</t>
        </r>
      </text>
    </comment>
    <comment ref="AX20" authorId="0">
      <text>
        <r>
          <rPr>
            <b/>
            <sz val="8"/>
            <color indexed="81"/>
            <rFont val="Tahoma"/>
            <family val="2"/>
          </rPr>
          <t>คลิก สามเหลืยมเพื่อเลือก P หรือ ว่างเปล่า</t>
        </r>
      </text>
    </comment>
    <comment ref="BJ20" authorId="0">
      <text>
        <r>
          <rPr>
            <b/>
            <sz val="8"/>
            <color indexed="81"/>
            <rFont val="Tahoma"/>
            <family val="2"/>
          </rPr>
          <t>คลิก สามเหลืยมเพื่อเลือก P หรือ ว่างเปล่า</t>
        </r>
      </text>
    </comment>
    <comment ref="U22" authorId="0">
      <text>
        <r>
          <rPr>
            <b/>
            <sz val="8"/>
            <color indexed="81"/>
            <rFont val="Tahoma"/>
            <family val="2"/>
          </rPr>
          <t>Microsoft th:</t>
        </r>
        <r>
          <rPr>
            <sz val="8"/>
            <color indexed="81"/>
            <rFont val="Tahoma"/>
            <family val="2"/>
          </rPr>
          <t xml:space="preserve">
กด Shift แล้วพิมพ์ P</t>
        </r>
      </text>
    </comment>
    <comment ref="AG22" authorId="0">
      <text>
        <r>
          <rPr>
            <b/>
            <sz val="8"/>
            <color indexed="81"/>
            <rFont val="Tahoma"/>
            <family val="2"/>
          </rPr>
          <t>คลิก สามเหลืยมเพื่อเลือก P หรือ ว่างเปล่า</t>
        </r>
      </text>
    </comment>
    <comment ref="AX22" authorId="0">
      <text>
        <r>
          <rPr>
            <b/>
            <sz val="8"/>
            <color indexed="81"/>
            <rFont val="Tahoma"/>
            <family val="2"/>
          </rPr>
          <t>คลิก สามเหลืยมเพื่อเลือก P หรือ ว่างเปล่า</t>
        </r>
      </text>
    </comment>
  </commentList>
</comments>
</file>

<file path=xl/comments2.xml><?xml version="1.0" encoding="utf-8"?>
<comments xmlns="http://schemas.openxmlformats.org/spreadsheetml/2006/main">
  <authors>
    <author>Microsoft th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คลิก สามเหลืยมเพื่อเลือก ฉบับ ของหนังสือฯ</t>
        </r>
      </text>
    </comment>
    <comment ref="U20" authorId="0">
      <text>
        <r>
          <rPr>
            <b/>
            <sz val="8"/>
            <color indexed="81"/>
            <rFont val="Tahoma"/>
            <family val="2"/>
          </rPr>
          <t>คลิก สามเหลืยมเพื่อเลือก P หรือ ว่างเปล่า</t>
        </r>
      </text>
    </comment>
    <comment ref="AG20" authorId="0">
      <text>
        <r>
          <rPr>
            <b/>
            <sz val="8"/>
            <color indexed="81"/>
            <rFont val="Tahoma"/>
            <family val="2"/>
          </rPr>
          <t>คลิก สามเหลืยมเพื่อเลือก P หรือ ว่างเปล่า</t>
        </r>
      </text>
    </comment>
    <comment ref="AX20" authorId="0">
      <text>
        <r>
          <rPr>
            <b/>
            <sz val="8"/>
            <color indexed="81"/>
            <rFont val="Tahoma"/>
            <family val="2"/>
          </rPr>
          <t>คลิก สามเหลืยมเพื่อเลือก P หรือ ว่างเปล่า</t>
        </r>
      </text>
    </comment>
    <comment ref="BJ20" authorId="0">
      <text>
        <r>
          <rPr>
            <b/>
            <sz val="8"/>
            <color indexed="81"/>
            <rFont val="Tahoma"/>
            <family val="2"/>
          </rPr>
          <t>คลิก สามเหลืยมเพื่อเลือก P หรือ ว่างเปล่า</t>
        </r>
      </text>
    </comment>
    <comment ref="U22" authorId="0">
      <text>
        <r>
          <rPr>
            <b/>
            <sz val="8"/>
            <color indexed="81"/>
            <rFont val="Tahoma"/>
            <family val="2"/>
          </rPr>
          <t>Microsoft th:</t>
        </r>
        <r>
          <rPr>
            <sz val="8"/>
            <color indexed="81"/>
            <rFont val="Tahoma"/>
            <family val="2"/>
          </rPr>
          <t xml:space="preserve">
กด Shift แล้วพิมพ์ P</t>
        </r>
      </text>
    </comment>
    <comment ref="AG22" authorId="0">
      <text>
        <r>
          <rPr>
            <b/>
            <sz val="8"/>
            <color indexed="81"/>
            <rFont val="Tahoma"/>
            <family val="2"/>
          </rPr>
          <t>คลิก สามเหลืยมเพื่อเลือก P หรือ ว่างเปล่า</t>
        </r>
      </text>
    </comment>
    <comment ref="AX22" authorId="0">
      <text>
        <r>
          <rPr>
            <b/>
            <sz val="8"/>
            <color indexed="81"/>
            <rFont val="Tahoma"/>
            <family val="2"/>
          </rPr>
          <t>คลิก สามเหลืยมเพื่อเลือก P หรือ ว่างเปล่า</t>
        </r>
      </text>
    </comment>
  </commentList>
</comments>
</file>

<file path=xl/comments3.xml><?xml version="1.0" encoding="utf-8"?>
<comments xmlns="http://schemas.openxmlformats.org/spreadsheetml/2006/main">
  <authors>
    <author>Microsoft th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คลิก สามเหลืยมเพื่อเลือก ฉบับ ของหนังสือฯ</t>
        </r>
      </text>
    </comment>
    <comment ref="U20" authorId="0">
      <text>
        <r>
          <rPr>
            <b/>
            <sz val="8"/>
            <color indexed="81"/>
            <rFont val="Tahoma"/>
            <family val="2"/>
          </rPr>
          <t>คลิก สามเหลืยมเพื่อเลือก P หรือ ว่างเปล่า</t>
        </r>
      </text>
    </comment>
    <comment ref="AG20" authorId="0">
      <text>
        <r>
          <rPr>
            <b/>
            <sz val="8"/>
            <color indexed="81"/>
            <rFont val="Tahoma"/>
            <family val="2"/>
          </rPr>
          <t>คลิก สามเหลืยมเพื่อเลือก P หรือ ว่างเปล่า</t>
        </r>
      </text>
    </comment>
    <comment ref="AX20" authorId="0">
      <text>
        <r>
          <rPr>
            <b/>
            <sz val="8"/>
            <color indexed="81"/>
            <rFont val="Tahoma"/>
            <family val="2"/>
          </rPr>
          <t>คลิก สามเหลืยมเพื่อเลือก P หรือ ว่างเปล่า</t>
        </r>
      </text>
    </comment>
    <comment ref="BJ20" authorId="0">
      <text>
        <r>
          <rPr>
            <b/>
            <sz val="8"/>
            <color indexed="81"/>
            <rFont val="Tahoma"/>
            <family val="2"/>
          </rPr>
          <t>คลิก สามเหลืยมเพื่อเลือก P หรือ ว่างเปล่า</t>
        </r>
      </text>
    </comment>
    <comment ref="U22" authorId="0">
      <text>
        <r>
          <rPr>
            <b/>
            <sz val="8"/>
            <color indexed="81"/>
            <rFont val="Tahoma"/>
            <family val="2"/>
          </rPr>
          <t>Microsoft th:</t>
        </r>
        <r>
          <rPr>
            <sz val="8"/>
            <color indexed="81"/>
            <rFont val="Tahoma"/>
            <family val="2"/>
          </rPr>
          <t xml:space="preserve">
กด Shift แล้วพิมพ์ P</t>
        </r>
      </text>
    </comment>
    <comment ref="AG22" authorId="0">
      <text>
        <r>
          <rPr>
            <b/>
            <sz val="8"/>
            <color indexed="81"/>
            <rFont val="Tahoma"/>
            <family val="2"/>
          </rPr>
          <t>คลิก สามเหลืยมเพื่อเลือก P หรือ ว่างเปล่า</t>
        </r>
      </text>
    </comment>
    <comment ref="AX22" authorId="0">
      <text>
        <r>
          <rPr>
            <b/>
            <sz val="8"/>
            <color indexed="81"/>
            <rFont val="Tahoma"/>
            <family val="2"/>
          </rPr>
          <t>คลิก สามเหลืยมเพื่อเลือก P หรือ ว่างเปล่า</t>
        </r>
      </text>
    </comment>
  </commentList>
</comments>
</file>

<file path=xl/sharedStrings.xml><?xml version="1.0" encoding="utf-8"?>
<sst xmlns="http://schemas.openxmlformats.org/spreadsheetml/2006/main" count="620" uniqueCount="181">
  <si>
    <t>สาขาที่</t>
  </si>
  <si>
    <t>แผ่นที่</t>
  </si>
  <si>
    <t>เงื่อนไข</t>
  </si>
  <si>
    <t>จำนวนเงิน</t>
  </si>
  <si>
    <t>ที่อยู่</t>
  </si>
  <si>
    <t>เลขประจำตัวประชาชน</t>
  </si>
  <si>
    <t>ลงชื่อ</t>
  </si>
  <si>
    <t>ผู้จ่ายเงิน</t>
  </si>
  <si>
    <t>ลำดับ</t>
  </si>
  <si>
    <t>เลขประจำตัวผู้เสียภาษี</t>
  </si>
  <si>
    <t>ประเภทเงินได้</t>
  </si>
  <si>
    <t>จำนวนเงินภาษีที่ต้องหักนำส่ง</t>
  </si>
  <si>
    <t>ลำดับสาขา</t>
  </si>
  <si>
    <t>1. กรณีเป็นบุคคลธรรมดาไทย ให้ใช้เลขประจำตัวประชาชนของกรมการปกครอง</t>
  </si>
  <si>
    <t>2. กรณีเป็นนิติบุคคล ให้ใช้เลขทะเบียนนิติบุคคลของกรมพัฒนาธุรกิจการค้า</t>
  </si>
  <si>
    <t>3. กรณีอื่นๆ นอกเหนือจาก 1. และ 2. ให้ใช้เลขประจำตัวผู้เสียภาษีอากร (13 หลัก) ของกรมสรรพากร</t>
  </si>
  <si>
    <t xml:space="preserve">หนังสือรับรองการหักภาษี ณ ที่จ่าย </t>
  </si>
  <si>
    <t>เล่มที่</t>
  </si>
  <si>
    <t xml:space="preserve"> ตามมาตรา 50 ทวิ  แห่งประมวลรัษฎาภร   </t>
  </si>
  <si>
    <t>เลขที่</t>
  </si>
  <si>
    <t>ผู้มีหน้าที่หักภาษี ณ ที่จ่าย  :</t>
  </si>
  <si>
    <t>เลขประจำตัวผู้เสียภาษี (13 หลัก) *</t>
  </si>
  <si>
    <t xml:space="preserve">ชื่อ </t>
  </si>
  <si>
    <t xml:space="preserve">เลขประจำตัวผู้เสียภาษีอากร </t>
  </si>
  <si>
    <t xml:space="preserve">                   (ให้ระบุว่าเป็น บุคคล นิติบุคคล บริษัท สมาคม หรือคณะบุคคล)</t>
  </si>
  <si>
    <t xml:space="preserve">                   (ให้ระบุชื่ออาคาร/หมู่บ้าน ห้องเลขที่ ชั้นที่ เลขที่ ตรอก/ซอย หมู่ที่ ถนน ตำบล/แขวง อำเภอ/เขต จังหวัด)</t>
  </si>
  <si>
    <t xml:space="preserve">  ผู้ถูกหักภาษี ณ ที่จ่าย  :</t>
  </si>
  <si>
    <t xml:space="preserve">                   (ให้ระบุชื่ออาคารหมู่บ้าน ห้องเลขที่ ชั้นที่ เลขที่ ตรอก/ซอย หมู่ที่ ถนน ตำบล/แขวง อำเภอ/เขต จังหวัด)</t>
  </si>
  <si>
    <t>ลำดับที่</t>
  </si>
  <si>
    <t>ในแบบ</t>
  </si>
  <si>
    <t xml:space="preserve">(1) ภ.ง.ด. 1ก         </t>
  </si>
  <si>
    <t>(2) ภ.ง.ด. 1ก พิเศษ</t>
  </si>
  <si>
    <t>(3) ภ.ง.ด. 2</t>
  </si>
  <si>
    <t>(4) ภ.ง.ด. 3</t>
  </si>
  <si>
    <t>(ให้สามารถอ้างอิงหรือสอบยันกันได้ระหว่างลำดับที่ตาม</t>
  </si>
  <si>
    <t>(5) ภ.ง.ด. 2ก</t>
  </si>
  <si>
    <t>(6) ภ.ง.ด. 3ก</t>
  </si>
  <si>
    <t>P</t>
  </si>
  <si>
    <t>(7) ภ.ง.ด. 53</t>
  </si>
  <si>
    <t xml:space="preserve">        </t>
  </si>
  <si>
    <t xml:space="preserve">   หนังสือรับรองฯ กับแบบยื่นรายการภาษีหักที่จ่าย)</t>
  </si>
  <si>
    <t>ประเภทเงินได้พึงประเมินที่จ่าย</t>
  </si>
  <si>
    <t>วัน เดือน หรือ</t>
  </si>
  <si>
    <t>จำนวนเงินที่จ่าย</t>
  </si>
  <si>
    <t>ภาษีที่หัก</t>
  </si>
  <si>
    <t>ปีภาษีที่จ่าย</t>
  </si>
  <si>
    <t>และนำส่งไว้</t>
  </si>
  <si>
    <t xml:space="preserve">  1.  เงินเดือน ค่าจ้าง เบี้ยเลี้ยง โบนัส ฯลฯ ตามมาตรา 40(1)</t>
  </si>
  <si>
    <t xml:space="preserve"> </t>
  </si>
  <si>
    <t xml:space="preserve">  2.  ค่าธรรมเนียม ค่านายหน้า ฯลฯ ตามมาตรา 40(2)</t>
  </si>
  <si>
    <t xml:space="preserve">  3.  ค่าแห่งลิขสิทธิ์ ฯลฯ ตามมาตรา 40 (3)</t>
  </si>
  <si>
    <t xml:space="preserve">  4.  (ก) ค่าดอกเบี้ย ฯลฯ ตามมาตรา 40(4) (ก)</t>
  </si>
  <si>
    <t xml:space="preserve">       (ข) เงินปันผล เงินส่วนแบ่งกำไร ฯลฯ ตามมาตรา 40(4) (ข) </t>
  </si>
  <si>
    <t xml:space="preserve">             (1)  กรณีผู้ได้รับเงินปันผลได้รับเครดิตภาษี โดยจ่ายจาก</t>
  </si>
  <si>
    <t xml:space="preserve">                   กำไรสุทธิของกิจการที่ต้องเสียภาษีเงินได้นิติบุคคลในอัตราดังนี้</t>
  </si>
  <si>
    <t>(1.1) อัตราร้อยละ 30 ของกำไรสุทธิ</t>
  </si>
  <si>
    <t>(1.2) อัตราร้อยละ 25 ของกำไรสุทธิ</t>
  </si>
  <si>
    <t>(1.3) อัตราร้อยละ 20 ของกำไรสุทธิ</t>
  </si>
  <si>
    <r>
      <t xml:space="preserve">(1.4) อัตราอื่นๆ </t>
    </r>
    <r>
      <rPr>
        <i/>
        <sz val="11"/>
        <rFont val="AngsanaUPC"/>
        <family val="1"/>
        <charset val="222"/>
      </rPr>
      <t>(ระบุ)................</t>
    </r>
  </si>
  <si>
    <t>ของกำไรสุทธิ</t>
  </si>
  <si>
    <t xml:space="preserve">             (2) กรณีผู้ได้รับเงินปันผลไม่ได้รับเครดิตภาษี เนื่องจากจ่ายจาก</t>
  </si>
  <si>
    <t>(2.1)  กำไรสุทธิของกิจการที่ได้รับยกเว้นภาษีเงินได้นิติบุคคล</t>
  </si>
  <si>
    <t>(2.2)  เงินปันผลหรือเงินส่วนแบ่งของกำไรที่ได้รับยกเว้นไม่ต้องนำมารวม</t>
  </si>
  <si>
    <t xml:space="preserve">          คำนวณเป็นรายได้เพื่อเสียภาษีเงินได้นิติบุคคล</t>
  </si>
  <si>
    <t>(2.3)  กำไรสุทธิส่วนที่ได้หักผลขาดทุนสุทธิยกมาไม่เกิน 5 ปี</t>
  </si>
  <si>
    <t xml:space="preserve">          ก่อนรอบระยะเวลาบัญชีปีปัจจุบัน</t>
  </si>
  <si>
    <t>(2.4)  กำไรที่รับรู้ทางบัญชีโดยวิธีส่วนได้เสีย (equity method)</t>
  </si>
  <si>
    <r>
      <t xml:space="preserve">(2.5)  อื่นๆ </t>
    </r>
    <r>
      <rPr>
        <i/>
        <sz val="11"/>
        <rFont val="AngsanaUPC"/>
        <family val="1"/>
        <charset val="222"/>
      </rPr>
      <t>(ระบุ)</t>
    </r>
  </si>
  <si>
    <t xml:space="preserve">  5.  การจ่ายเงินได้ที่ต้องหักภาษี ณ ที่จ่ายตามคำสั่งกรมสรรรพากรที่ออกตามมาตรา 3 เตรส</t>
  </si>
  <si>
    <t xml:space="preserve">      เช่น รางวัล ส่วนลดหรือประโยชน์ใดๆ เนื่องจากการส่งเสริมการขาย รางวัลในการประกวด</t>
  </si>
  <si>
    <t xml:space="preserve">     การแข่งขัน การชิงโชค ค่าแสดงของนักแสดงสาธารณะ ค่าจ้างทำของ ค่าโฆษณา ค่าเช่า</t>
  </si>
  <si>
    <t xml:space="preserve">     ค่าขนส่ง ค่าบริการ ค่าเบี้ยประกันภัยวินาศภัย ฯลฯ</t>
  </si>
  <si>
    <r>
      <t xml:space="preserve">6. อื่นๆ </t>
    </r>
    <r>
      <rPr>
        <i/>
        <sz val="11"/>
        <rFont val="AngsanaUPC"/>
        <family val="1"/>
        <charset val="222"/>
      </rPr>
      <t>(ระบุ)</t>
    </r>
  </si>
  <si>
    <t xml:space="preserve">รวมเงินที่จ่ายและภาษีที่หักนำส่ง   </t>
  </si>
  <si>
    <r>
      <t xml:space="preserve">รวมเงินภาษีที่หักนำส่ง  </t>
    </r>
    <r>
      <rPr>
        <i/>
        <sz val="13"/>
        <rFont val="AngsanaUPC"/>
        <family val="1"/>
        <charset val="222"/>
      </rPr>
      <t>(ตัวอักษร)</t>
    </r>
  </si>
  <si>
    <r>
      <rPr>
        <b/>
        <sz val="11"/>
        <rFont val="Angsana New"/>
        <family val="1"/>
      </rPr>
      <t xml:space="preserve">เงินที่จ่ายเข้า  </t>
    </r>
    <r>
      <rPr>
        <sz val="11"/>
        <rFont val="Angsana New"/>
        <family val="1"/>
      </rPr>
      <t>กบข./กสจ./กองทุนสงเคราะห์ครูโรงเรียนเอกชน</t>
    </r>
  </si>
  <si>
    <t>บาท</t>
  </si>
  <si>
    <t>กองทุนประกันสังคม</t>
  </si>
  <si>
    <t>กองทุนสำรองเลี้ยงชีพ</t>
  </si>
  <si>
    <t xml:space="preserve">  (1) หัก ณ ที่จ่าย</t>
  </si>
  <si>
    <t xml:space="preserve">  (2) ออกให้ตลอดไป</t>
  </si>
  <si>
    <t xml:space="preserve">  (3) ออกให้ครั้งเดียว</t>
  </si>
  <si>
    <r>
      <t xml:space="preserve">  (4) อื่นๆ (</t>
    </r>
    <r>
      <rPr>
        <i/>
        <sz val="12"/>
        <rFont val="Angsana New"/>
        <family val="1"/>
      </rPr>
      <t>ระบุ</t>
    </r>
    <r>
      <rPr>
        <sz val="12"/>
        <rFont val="Angsana New"/>
        <family val="1"/>
      </rPr>
      <t>)</t>
    </r>
  </si>
  <si>
    <t>คำเตือน</t>
  </si>
  <si>
    <t>ผู้มีหน้าที่ออกหนังสือรับรองการหักภาษี ณ ที่จ่าย</t>
  </si>
  <si>
    <t>ขอรับรองว่าข้อความและตัวเลขดังกล่าวข้างต้นถูกต้องตรงกับความเป็นจริงทุกประการ</t>
  </si>
  <si>
    <t>ฝ่าฝืนไม่ปฏิบัติตามมาตรา  50 ทวิ  แห่งประมวล</t>
  </si>
  <si>
    <t>รัษฎากร    ต้องรับโทษทางอาญาตามมาตรา  35</t>
  </si>
  <si>
    <t>แห่งประมวลรัษฎากร</t>
  </si>
  <si>
    <t>(วัน เดือน ปี ที่ออกหนังสือรับรองฯ)</t>
  </si>
  <si>
    <t>หมายเหตุ เลขประจำตัวผู้เสียภาษีอากร (13 หลัก)* หมายถึง</t>
  </si>
  <si>
    <t xml:space="preserve">  เงินสะสมจ่ายเข้ากองทุนสำรองเลี้ยงชีพใบอนุญาตเลขที่………...……….จำนวนเงิน………..………..............................บาท</t>
  </si>
  <si>
    <t>Checking</t>
  </si>
  <si>
    <t>เงินสมทบจ่ายเข้ากองทุนประกันสังคม  จำนวนเงิน…(บาท)……….....</t>
  </si>
  <si>
    <t>เลขที่บัญชีนายจ้าง</t>
  </si>
  <si>
    <t>10-0194252-3</t>
  </si>
  <si>
    <t>ฉบับที่ 2 (สำหรับผู้ถูกหักภาษี ณ ที่จ่าย เก็บไว้เป็นหลักฐาน)</t>
  </si>
  <si>
    <t>ฉบับที่ 3 (สำหรับแนบพร้อมกับแบบแสดงรายการภาษี)</t>
  </si>
  <si>
    <t>ฉบับที่ 4 (สำหรับแนบใบสำคัญ)</t>
  </si>
  <si>
    <t>ชื่อ</t>
  </si>
  <si>
    <t/>
  </si>
  <si>
    <t>ค่าจ้าง</t>
  </si>
  <si>
    <t>ชื่อ -  ชื่อสกุล</t>
  </si>
  <si>
    <t>833 ซอยสุขุมวิท 45 ถนนสุขุมวิท แขวงคลองตันเหนือ เขตวัฒนา กรุงเทพฯ</t>
  </si>
  <si>
    <t>2018/56 ถ.ประชาสงเคราะห์ แขวงดินแดง เขตดินแดง กทม</t>
  </si>
  <si>
    <t>179 หมู่ที่ 4 ต.ขามเปี้ย อ.ตระการพืชผล จ.อุบลราชธานี</t>
  </si>
  <si>
    <t>คำนำหน้า</t>
  </si>
  <si>
    <t>นามสกุล</t>
  </si>
  <si>
    <t>นาย</t>
  </si>
  <si>
    <t>วันที่จ่ายเงิน
(กรอกปี พ.ศ.)</t>
  </si>
  <si>
    <t>20/01/2563</t>
  </si>
  <si>
    <t>อัตราภาษีร้อยละ</t>
  </si>
  <si>
    <t>1 อาคารฟอร์จูนทาวน์ ชั้น 26  ถนนรัชดาภิเษก  แขวงดินแดง  เขตดินแดง  กรุงเทพมหานคร  10400</t>
  </si>
  <si>
    <t>25/01/2563</t>
  </si>
  <si>
    <t>ชื่ออาคาร</t>
  </si>
  <si>
    <t>ชั้นที่</t>
  </si>
  <si>
    <t>หมู่บ้าน</t>
  </si>
  <si>
    <t>หมู่ที่</t>
  </si>
  <si>
    <t>ตรอก/ซอย</t>
  </si>
  <si>
    <t>แยก</t>
  </si>
  <si>
    <t>ถนน</t>
  </si>
  <si>
    <t>ตำบล/แขวง</t>
  </si>
  <si>
    <t>อำเภอ/เขต</t>
  </si>
  <si>
    <t>จังหวัด</t>
  </si>
  <si>
    <t>รหัสไปรณีย์</t>
  </si>
  <si>
    <t>ห้องเลขที่</t>
  </si>
  <si>
    <t>ธัญบุรี</t>
  </si>
  <si>
    <t>ประชาธิปัตย์</t>
  </si>
  <si>
    <t>ปทุมธานี</t>
  </si>
  <si>
    <t>ชื่อกลาง</t>
  </si>
  <si>
    <t>จำรวนเงินได้ที่จ่าย</t>
  </si>
  <si>
    <t>จำนวนภาษีที่หัก ณ ที่จ่าย</t>
  </si>
  <si>
    <t>เงือนไขการหักภาษี</t>
  </si>
  <si>
    <t>20/09/2564</t>
  </si>
  <si>
    <t>-</t>
  </si>
  <si>
    <t>30000.00</t>
  </si>
  <si>
    <t>900.00</t>
  </si>
  <si>
    <t>Coppyไปวางที่ TXT</t>
  </si>
  <si>
    <t>ภูเขา</t>
  </si>
  <si>
    <t>ดินน้ำ</t>
  </si>
  <si>
    <t>มาดิน</t>
  </si>
  <si>
    <t>อารา</t>
  </si>
  <si>
    <t>หอมหอม</t>
  </si>
  <si>
    <t>เดินเล่น</t>
  </si>
  <si>
    <t>คลองสอง</t>
  </si>
  <si>
    <t>คลองหลวง</t>
  </si>
  <si>
    <t>ดอนเมือง</t>
  </si>
  <si>
    <t>สีกัน</t>
  </si>
  <si>
    <t>กรุงเทพมหานคร</t>
  </si>
  <si>
    <t>15/09/2564</t>
  </si>
  <si>
    <t>09/09/2564</t>
  </si>
  <si>
    <t>ค่าบริการ</t>
  </si>
  <si>
    <t>ค่าธรรมเนียมวิชาชีพ</t>
  </si>
  <si>
    <t>1101800381899</t>
  </si>
  <si>
    <t>1200600203502</t>
  </si>
  <si>
    <t>3100600945158</t>
  </si>
  <si>
    <t>_</t>
  </si>
  <si>
    <t>50000.00</t>
  </si>
  <si>
    <t>1500.00</t>
  </si>
  <si>
    <t>100000.00</t>
  </si>
  <si>
    <t>3000.00</t>
  </si>
  <si>
    <t>401N</t>
  </si>
  <si>
    <t>30/09/2564</t>
  </si>
  <si>
    <t>ยอดรวม</t>
  </si>
  <si>
    <t>เลขที่บัญชีเงินฝาก</t>
  </si>
  <si>
    <t>404A</t>
  </si>
  <si>
    <t>3100601758998</t>
  </si>
  <si>
    <t>ลมลม</t>
  </si>
  <si>
    <t>เย็นเย็น</t>
  </si>
  <si>
    <t>34101001753853</t>
  </si>
  <si>
    <t>ดีดี</t>
  </si>
  <si>
    <t>สวัสดี</t>
  </si>
  <si>
    <t>3660300369831</t>
  </si>
  <si>
    <t>ไม่ชอบ</t>
  </si>
  <si>
    <t>ชอบมาก</t>
  </si>
  <si>
    <t>บริษัท</t>
  </si>
  <si>
    <t>ภูเขา จำกัด</t>
  </si>
  <si>
    <t>ห้างหุ้นส่วนจำกัด</t>
  </si>
  <si>
    <t>ดินน้ำ จำกัด</t>
  </si>
  <si>
    <t>มาดิน จำกัด</t>
  </si>
  <si>
    <t>0155555555555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</si>
</sst>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87" formatCode="[$-41E]d\ mmmm\ yyyy"/>
    <numFmt numFmtId="188" formatCode="[$-187041E]d\ mmm\ yy;@"/>
    <numFmt numFmtId="189" formatCode="[$-107041E]d\ mmm\ yy;@"/>
    <numFmt numFmtId="190" formatCode="0\ 0\ 0\ 0\ 0"/>
    <numFmt numFmtId="191" formatCode="mmm"/>
    <numFmt numFmtId="192" formatCode="d\ ดดดด\ bbbb"/>
    <numFmt numFmtId="193" formatCode="0_ ;\-0\ "/>
    <numFmt numFmtId="194" formatCode="_-* #,##0.00_-;\-* #,##0.00_-;_-* \-??_-;_-@_-"/>
    <numFmt numFmtId="195" formatCode="[$-107041E]d\ mmmm\ yyyy;@"/>
    <numFmt numFmtId="196" formatCode="0000000000000"/>
    <numFmt numFmtId="197" formatCode="#,##0.00_ ;\-#,##0.00\ "/>
    <numFmt numFmtId="198" formatCode="_-* #,##0_-;\-* #,##0_-;_-* &quot;-&quot;??_-;_-@_-"/>
  </numFmts>
  <fonts count="73" x14ac:knownFonts="1">
    <font>
      <sz val="11"/>
      <color theme="1"/>
      <name val="Tahoma"/>
      <family val="2"/>
      <charset val="222"/>
      <scheme val="minor"/>
    </font>
    <font>
      <sz val="11"/>
      <name val="Angsana New"/>
      <family val="1"/>
    </font>
    <font>
      <b/>
      <sz val="12"/>
      <name val="Angsana New"/>
      <family val="1"/>
    </font>
    <font>
      <sz val="12"/>
      <name val="Angsana New"/>
      <family val="1"/>
    </font>
    <font>
      <sz val="14"/>
      <name val="Angsana New"/>
      <family val="1"/>
    </font>
    <font>
      <b/>
      <sz val="14"/>
      <name val="Angsana New"/>
      <family val="1"/>
    </font>
    <font>
      <b/>
      <sz val="18"/>
      <name val="Angsana New"/>
      <family val="1"/>
    </font>
    <font>
      <sz val="14"/>
      <name val="Cordia New"/>
      <family val="2"/>
    </font>
    <font>
      <sz val="11"/>
      <name val="AngsanaUPC"/>
      <family val="1"/>
      <charset val="222"/>
    </font>
    <font>
      <b/>
      <sz val="11"/>
      <name val="Wingdings 2"/>
      <family val="1"/>
      <charset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ngsanaUPC"/>
      <family val="1"/>
      <charset val="222"/>
    </font>
    <font>
      <b/>
      <i/>
      <sz val="12"/>
      <name val="Angsana New"/>
      <family val="1"/>
    </font>
    <font>
      <sz val="14"/>
      <name val="AngsanaUPC"/>
      <family val="1"/>
      <charset val="222"/>
    </font>
    <font>
      <b/>
      <sz val="16"/>
      <name val="AngsanaUPC"/>
      <family val="1"/>
    </font>
    <font>
      <b/>
      <i/>
      <sz val="13"/>
      <name val="AngsanaUPC"/>
      <family val="1"/>
    </font>
    <font>
      <b/>
      <sz val="10"/>
      <name val="Arial Narrow"/>
      <family val="2"/>
    </font>
    <font>
      <b/>
      <sz val="18"/>
      <name val="CordiaUPC"/>
      <family val="2"/>
      <charset val="222"/>
    </font>
    <font>
      <b/>
      <sz val="26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26"/>
      <color indexed="12"/>
      <name val="AngsanaUPC"/>
      <family val="1"/>
      <charset val="222"/>
    </font>
    <font>
      <i/>
      <sz val="12"/>
      <name val="AngsanaUPC"/>
      <family val="1"/>
    </font>
    <font>
      <b/>
      <sz val="11"/>
      <name val="Arial Narrow"/>
      <family val="2"/>
    </font>
    <font>
      <sz val="11.5"/>
      <name val="AngsanaUPC"/>
      <family val="1"/>
      <charset val="222"/>
    </font>
    <font>
      <b/>
      <sz val="18"/>
      <name val="AngsanaUPC"/>
      <family val="1"/>
      <charset val="222"/>
    </font>
    <font>
      <b/>
      <sz val="13"/>
      <name val="AngsanaUPC"/>
      <family val="1"/>
    </font>
    <font>
      <sz val="14"/>
      <name val="AngsanaUPC"/>
      <family val="1"/>
    </font>
    <font>
      <b/>
      <sz val="13"/>
      <name val="AngsanaUPC"/>
      <family val="1"/>
      <charset val="222"/>
    </font>
    <font>
      <i/>
      <vertAlign val="superscript"/>
      <sz val="14"/>
      <name val="AngsanaUPC"/>
      <family val="1"/>
      <charset val="222"/>
    </font>
    <font>
      <i/>
      <vertAlign val="superscript"/>
      <sz val="14"/>
      <name val="AngsanaUPC"/>
      <family val="1"/>
    </font>
    <font>
      <b/>
      <i/>
      <sz val="18"/>
      <name val="AngsanaUPC"/>
      <family val="1"/>
      <charset val="222"/>
    </font>
    <font>
      <sz val="18"/>
      <name val="AngsanaUPC"/>
      <family val="1"/>
      <charset val="222"/>
    </font>
    <font>
      <i/>
      <sz val="26"/>
      <name val="KodchiangUPC"/>
      <family val="1"/>
      <charset val="222"/>
    </font>
    <font>
      <b/>
      <sz val="12"/>
      <name val="Times New Roman"/>
      <family val="1"/>
      <charset val="222"/>
    </font>
    <font>
      <sz val="12"/>
      <name val="Wingdings 2"/>
      <family val="1"/>
      <charset val="2"/>
    </font>
    <font>
      <sz val="16"/>
      <name val="AngsanaUPC"/>
      <family val="1"/>
      <charset val="222"/>
    </font>
    <font>
      <i/>
      <vertAlign val="superscript"/>
      <sz val="14"/>
      <name val="Angsana New"/>
      <family val="1"/>
    </font>
    <font>
      <i/>
      <vertAlign val="superscript"/>
      <sz val="16"/>
      <name val="Angsana New"/>
      <family val="1"/>
    </font>
    <font>
      <b/>
      <sz val="12"/>
      <name val="AngsanaUPC"/>
      <family val="1"/>
    </font>
    <font>
      <sz val="10"/>
      <name val="Arial Narrow"/>
      <family val="2"/>
    </font>
    <font>
      <i/>
      <sz val="11"/>
      <name val="AngsanaUPC"/>
      <family val="1"/>
      <charset val="222"/>
    </font>
    <font>
      <b/>
      <i/>
      <sz val="12"/>
      <name val="Browallia New"/>
      <family val="2"/>
    </font>
    <font>
      <b/>
      <i/>
      <sz val="14"/>
      <name val="AngsanaUPC"/>
      <family val="1"/>
    </font>
    <font>
      <i/>
      <sz val="13"/>
      <name val="AngsanaUPC"/>
      <family val="1"/>
      <charset val="222"/>
    </font>
    <font>
      <b/>
      <i/>
      <sz val="13"/>
      <name val="Angsana New"/>
      <family val="1"/>
    </font>
    <font>
      <b/>
      <sz val="11"/>
      <name val="Angsana New"/>
      <family val="1"/>
    </font>
    <font>
      <b/>
      <sz val="9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b/>
      <u/>
      <sz val="12"/>
      <name val="Angsana New"/>
      <family val="1"/>
    </font>
    <font>
      <sz val="9"/>
      <name val="Arial Narrow"/>
      <family val="2"/>
    </font>
    <font>
      <sz val="10"/>
      <name val="Wingdings 2"/>
      <family val="1"/>
      <charset val="2"/>
    </font>
    <font>
      <i/>
      <sz val="12"/>
      <name val="Angsana New"/>
      <family val="1"/>
    </font>
    <font>
      <b/>
      <sz val="12"/>
      <name val="Wingdings 2"/>
      <family val="1"/>
      <charset val="2"/>
    </font>
    <font>
      <sz val="10"/>
      <name val="AngsanaUPC"/>
      <family val="1"/>
      <charset val="222"/>
    </font>
    <font>
      <sz val="8"/>
      <name val="AngsanaUPC"/>
      <family val="1"/>
      <charset val="222"/>
    </font>
    <font>
      <sz val="11"/>
      <name val="AngsanaUPC"/>
      <family val="1"/>
    </font>
    <font>
      <sz val="10"/>
      <name val="AngsanaUPC"/>
      <family val="1"/>
    </font>
    <font>
      <sz val="16"/>
      <color indexed="12"/>
      <name val="AngsanaUPC"/>
      <family val="1"/>
      <charset val="222"/>
    </font>
    <font>
      <b/>
      <sz val="18"/>
      <color indexed="12"/>
      <name val="AngsanaUPC"/>
      <family val="1"/>
      <charset val="222"/>
    </font>
    <font>
      <b/>
      <sz val="16"/>
      <name val="Angsana New"/>
      <family val="1"/>
    </font>
    <font>
      <b/>
      <sz val="9"/>
      <name val="Century Schoolbook"/>
      <family val="1"/>
    </font>
    <font>
      <sz val="11"/>
      <color theme="1"/>
      <name val="Tahoma"/>
      <family val="2"/>
      <charset val="222"/>
      <scheme val="minor"/>
    </font>
    <font>
      <sz val="14"/>
      <color theme="0"/>
      <name val="AngsanaUPC"/>
      <family val="1"/>
      <charset val="222"/>
    </font>
    <font>
      <sz val="16"/>
      <color theme="0"/>
      <name val="AngsanaUPC"/>
      <family val="1"/>
      <charset val="222"/>
    </font>
    <font>
      <b/>
      <sz val="10"/>
      <color theme="1"/>
      <name val="Arial Narrow"/>
      <family val="2"/>
    </font>
    <font>
      <sz val="10"/>
      <color theme="1"/>
      <name val="Leelawadee"/>
      <family val="2"/>
    </font>
    <font>
      <sz val="10"/>
      <color indexed="8"/>
      <name val="Leelawadee"/>
      <family val="2"/>
    </font>
    <font>
      <sz val="14"/>
      <color theme="1"/>
      <name val="Angsana New"/>
      <family val="1"/>
    </font>
    <font>
      <b/>
      <sz val="12"/>
      <color theme="1"/>
      <name val="Angsana New"/>
      <family val="1"/>
    </font>
    <font>
      <sz val="12"/>
      <color theme="1"/>
      <name val="Angsana New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9DA1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theme="0" tint="-0.499984740745262"/>
      </left>
      <right style="thin">
        <color rgb="FFB2B2B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rgb="FFB2B2B2"/>
      </left>
      <right style="thin">
        <color rgb="FFB2B2B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rgb="FFB2B2B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/>
      <diagonal/>
    </border>
    <border>
      <left style="hair">
        <color theme="0" tint="-0.499984740745262"/>
      </left>
      <right style="hair">
        <color indexed="64"/>
      </right>
      <top/>
      <bottom/>
      <diagonal/>
    </border>
    <border>
      <left style="hair">
        <color theme="0" tint="-0.499984740745262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87" fontId="50" fillId="0" borderId="0" applyFill="0" applyBorder="0" applyAlignment="0" applyProtection="0"/>
    <xf numFmtId="0" fontId="7" fillId="0" borderId="0"/>
    <xf numFmtId="43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64" fillId="2" borderId="22" applyNumberFormat="0" applyFont="0" applyAlignment="0" applyProtection="0"/>
    <xf numFmtId="0" fontId="68" fillId="0" borderId="0"/>
    <xf numFmtId="43" fontId="69" fillId="0" borderId="0" applyFont="0" applyFill="0" applyBorder="0" applyAlignment="0" applyProtection="0"/>
  </cellStyleXfs>
  <cellXfs count="45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49" fontId="4" fillId="0" borderId="0" xfId="0" applyNumberFormat="1" applyFont="1" applyFill="1" applyBorder="1"/>
    <xf numFmtId="43" fontId="4" fillId="0" borderId="0" xfId="0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 applyProtection="1">
      <alignment vertical="top"/>
      <protection locked="0"/>
    </xf>
    <xf numFmtId="43" fontId="8" fillId="0" borderId="0" xfId="3" applyFont="1" applyBorder="1" applyAlignment="1">
      <alignment vertical="top"/>
    </xf>
    <xf numFmtId="0" fontId="2" fillId="4" borderId="0" xfId="0" applyFont="1" applyFill="1" applyBorder="1" applyAlignment="1">
      <alignment horizontal="center" vertical="center" wrapText="1"/>
    </xf>
    <xf numFmtId="188" fontId="4" fillId="4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43" fontId="12" fillId="0" borderId="0" xfId="3" applyFont="1" applyBorder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quotePrefix="1" applyFont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16" fontId="19" fillId="0" borderId="0" xfId="0" quotePrefix="1" applyNumberFormat="1" applyFont="1" applyBorder="1" applyAlignment="1">
      <alignment horizontal="center" vertical="top"/>
    </xf>
    <xf numFmtId="43" fontId="14" fillId="0" borderId="0" xfId="3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19" fillId="0" borderId="0" xfId="0" quotePrefix="1" applyNumberFormat="1" applyFont="1" applyBorder="1" applyAlignment="1">
      <alignment horizontal="center" vertical="top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right" vertical="center"/>
    </xf>
    <xf numFmtId="49" fontId="22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9" fillId="0" borderId="0" xfId="0" quotePrefix="1" applyNumberFormat="1" applyFont="1" applyBorder="1" applyAlignment="1">
      <alignment horizontal="center" vertical="center"/>
    </xf>
    <xf numFmtId="43" fontId="14" fillId="0" borderId="0" xfId="3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/>
    <xf numFmtId="0" fontId="23" fillId="0" borderId="0" xfId="0" applyFont="1" applyBorder="1" applyAlignment="1">
      <alignment horizontal="right" vertical="center"/>
    </xf>
    <xf numFmtId="0" fontId="24" fillId="0" borderId="5" xfId="0" applyFont="1" applyFill="1" applyBorder="1" applyAlignment="1"/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9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/>
    </xf>
    <xf numFmtId="0" fontId="20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3" fontId="20" fillId="0" borderId="0" xfId="3" applyFont="1" applyBorder="1" applyAlignment="1">
      <alignment vertical="center"/>
    </xf>
    <xf numFmtId="0" fontId="14" fillId="0" borderId="0" xfId="0" applyFont="1" applyAlignment="1">
      <alignment vertical="top"/>
    </xf>
    <xf numFmtId="0" fontId="30" fillId="0" borderId="4" xfId="0" applyFont="1" applyBorder="1" applyAlignment="1">
      <alignment vertical="top"/>
    </xf>
    <xf numFmtId="0" fontId="30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21" fillId="0" borderId="0" xfId="0" applyFont="1" applyBorder="1" applyAlignment="1">
      <alignment vertical="top"/>
    </xf>
    <xf numFmtId="0" fontId="26" fillId="0" borderId="0" xfId="0" applyFont="1" applyBorder="1" applyAlignment="1">
      <alignment vertical="top"/>
    </xf>
    <xf numFmtId="0" fontId="25" fillId="0" borderId="5" xfId="0" applyFont="1" applyBorder="1" applyAlignment="1">
      <alignment vertical="top"/>
    </xf>
    <xf numFmtId="0" fontId="26" fillId="0" borderId="0" xfId="0" applyFont="1" applyBorder="1" applyAlignment="1">
      <alignment horizontal="center" vertical="top"/>
    </xf>
    <xf numFmtId="0" fontId="25" fillId="0" borderId="0" xfId="0" applyFont="1" applyBorder="1" applyAlignment="1">
      <alignment vertical="top"/>
    </xf>
    <xf numFmtId="43" fontId="14" fillId="0" borderId="0" xfId="3" applyFont="1" applyBorder="1" applyAlignment="1">
      <alignment vertical="top"/>
    </xf>
    <xf numFmtId="0" fontId="27" fillId="0" borderId="4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31" fillId="0" borderId="6" xfId="0" applyFont="1" applyBorder="1" applyAlignment="1">
      <alignment vertical="top"/>
    </xf>
    <xf numFmtId="0" fontId="31" fillId="0" borderId="7" xfId="0" applyFont="1" applyBorder="1" applyAlignment="1">
      <alignment vertical="top"/>
    </xf>
    <xf numFmtId="0" fontId="14" fillId="0" borderId="7" xfId="0" applyFont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0" xfId="0" applyFont="1" applyFill="1" applyAlignment="1">
      <alignment vertical="center"/>
    </xf>
    <xf numFmtId="0" fontId="26" fillId="0" borderId="0" xfId="0" applyFont="1" applyBorder="1" applyAlignment="1">
      <alignment vertical="center"/>
    </xf>
    <xf numFmtId="0" fontId="31" fillId="0" borderId="1" xfId="0" applyFont="1" applyBorder="1" applyAlignment="1">
      <alignment vertical="top"/>
    </xf>
    <xf numFmtId="0" fontId="31" fillId="0" borderId="2" xfId="0" applyFont="1" applyBorder="1" applyAlignment="1">
      <alignment vertical="top"/>
    </xf>
    <xf numFmtId="0" fontId="6" fillId="0" borderId="2" xfId="0" applyFont="1" applyFill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4" fillId="0" borderId="0" xfId="0" applyFont="1" applyBorder="1" applyAlignment="1"/>
    <xf numFmtId="0" fontId="24" fillId="0" borderId="5" xfId="0" applyFont="1" applyBorder="1" applyAlignment="1"/>
    <xf numFmtId="0" fontId="32" fillId="0" borderId="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1" fillId="0" borderId="4" xfId="0" applyFont="1" applyBorder="1" applyAlignment="1">
      <alignment vertical="top"/>
    </xf>
    <xf numFmtId="0" fontId="31" fillId="0" borderId="0" xfId="0" applyFont="1" applyBorder="1" applyAlignment="1">
      <alignment vertical="top"/>
    </xf>
    <xf numFmtId="0" fontId="21" fillId="0" borderId="0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/>
    </xf>
    <xf numFmtId="0" fontId="33" fillId="0" borderId="5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vertical="top"/>
    </xf>
    <xf numFmtId="0" fontId="34" fillId="0" borderId="0" xfId="0" applyFont="1" applyFill="1" applyBorder="1" applyAlignment="1">
      <alignment horizontal="center" vertical="top"/>
    </xf>
    <xf numFmtId="0" fontId="14" fillId="0" borderId="4" xfId="0" applyFont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5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top"/>
    </xf>
    <xf numFmtId="0" fontId="14" fillId="0" borderId="5" xfId="0" applyFont="1" applyBorder="1" applyAlignment="1">
      <alignment horizontal="right" vertical="top"/>
    </xf>
    <xf numFmtId="0" fontId="37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left" vertical="top"/>
    </xf>
    <xf numFmtId="0" fontId="37" fillId="0" borderId="0" xfId="0" applyFont="1" applyBorder="1" applyAlignment="1">
      <alignment horizontal="center" vertical="top"/>
    </xf>
    <xf numFmtId="0" fontId="39" fillId="0" borderId="6" xfId="0" applyFont="1" applyBorder="1" applyAlignment="1">
      <alignment vertical="justify"/>
    </xf>
    <xf numFmtId="0" fontId="39" fillId="0" borderId="7" xfId="0" applyFont="1" applyBorder="1" applyAlignment="1">
      <alignment vertical="justify"/>
    </xf>
    <xf numFmtId="0" fontId="40" fillId="0" borderId="0" xfId="0" applyFont="1" applyAlignment="1">
      <alignment horizontal="center"/>
    </xf>
    <xf numFmtId="0" fontId="40" fillId="0" borderId="0" xfId="0" applyFont="1" applyBorder="1" applyAlignment="1">
      <alignment horizontal="center"/>
    </xf>
    <xf numFmtId="43" fontId="40" fillId="0" borderId="0" xfId="3" applyFont="1" applyBorder="1" applyAlignment="1">
      <alignment horizontal="center"/>
    </xf>
    <xf numFmtId="0" fontId="8" fillId="0" borderId="1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43" fontId="33" fillId="0" borderId="0" xfId="3" applyFont="1" applyBorder="1" applyAlignment="1">
      <alignment vertical="top"/>
    </xf>
    <xf numFmtId="192" fontId="14" fillId="0" borderId="0" xfId="0" applyNumberFormat="1" applyFont="1" applyBorder="1" applyAlignment="1">
      <alignment vertical="top"/>
    </xf>
    <xf numFmtId="0" fontId="8" fillId="0" borderId="4" xfId="0" applyFont="1" applyBorder="1" applyAlignment="1">
      <alignment vertical="top"/>
    </xf>
    <xf numFmtId="9" fontId="8" fillId="0" borderId="0" xfId="0" applyNumberFormat="1" applyFont="1" applyBorder="1" applyAlignment="1">
      <alignment horizontal="center" vertical="top"/>
    </xf>
    <xf numFmtId="193" fontId="8" fillId="0" borderId="4" xfId="0" applyNumberFormat="1" applyFont="1" applyBorder="1" applyAlignment="1">
      <alignment horizontal="left" vertical="top"/>
    </xf>
    <xf numFmtId="193" fontId="8" fillId="0" borderId="0" xfId="0" applyNumberFormat="1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9" fontId="8" fillId="0" borderId="0" xfId="4" applyFont="1" applyBorder="1" applyAlignment="1">
      <alignment horizontal="center" vertical="top"/>
    </xf>
    <xf numFmtId="0" fontId="8" fillId="0" borderId="7" xfId="0" applyFont="1" applyBorder="1" applyAlignment="1">
      <alignment vertical="top"/>
    </xf>
    <xf numFmtId="43" fontId="37" fillId="0" borderId="0" xfId="3" applyFont="1" applyBorder="1" applyAlignment="1">
      <alignment vertical="top"/>
    </xf>
    <xf numFmtId="189" fontId="14" fillId="0" borderId="0" xfId="0" applyNumberFormat="1" applyFont="1" applyBorder="1" applyAlignment="1">
      <alignment horizontal="center" vertical="top"/>
    </xf>
    <xf numFmtId="43" fontId="33" fillId="0" borderId="0" xfId="3" applyFont="1" applyBorder="1" applyAlignment="1">
      <alignment horizontal="left" vertical="top" shrinkToFit="1"/>
    </xf>
    <xf numFmtId="43" fontId="14" fillId="0" borderId="0" xfId="3" applyFont="1" applyAlignment="1">
      <alignment horizontal="center" vertical="top"/>
    </xf>
    <xf numFmtId="0" fontId="14" fillId="0" borderId="0" xfId="0" applyFont="1" applyBorder="1" applyAlignment="1">
      <alignment horizontal="left" vertical="top" shrinkToFit="1"/>
    </xf>
    <xf numFmtId="9" fontId="37" fillId="0" borderId="0" xfId="0" applyNumberFormat="1" applyFont="1" applyFill="1" applyBorder="1" applyAlignment="1">
      <alignment horizontal="center" vertical="top"/>
    </xf>
    <xf numFmtId="43" fontId="33" fillId="0" borderId="0" xfId="3" applyFont="1" applyFill="1" applyBorder="1" applyAlignment="1">
      <alignment vertical="top"/>
    </xf>
    <xf numFmtId="0" fontId="8" fillId="0" borderId="4" xfId="0" quotePrefix="1" applyFont="1" applyBorder="1" applyAlignment="1">
      <alignment vertical="top"/>
    </xf>
    <xf numFmtId="0" fontId="8" fillId="0" borderId="0" xfId="0" quotePrefix="1" applyFont="1" applyBorder="1" applyAlignment="1">
      <alignment vertical="top"/>
    </xf>
    <xf numFmtId="0" fontId="8" fillId="0" borderId="6" xfId="0" quotePrefix="1" applyFont="1" applyBorder="1" applyAlignment="1">
      <alignment vertical="center"/>
    </xf>
    <xf numFmtId="0" fontId="8" fillId="0" borderId="7" xfId="0" quotePrefix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4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vertical="center"/>
    </xf>
    <xf numFmtId="9" fontId="37" fillId="0" borderId="6" xfId="4" applyFont="1" applyBorder="1" applyAlignment="1">
      <alignment horizontal="center" vertical="center" shrinkToFit="1"/>
    </xf>
    <xf numFmtId="43" fontId="41" fillId="0" borderId="6" xfId="3" applyFont="1" applyBorder="1" applyAlignment="1">
      <alignment vertical="center"/>
    </xf>
    <xf numFmtId="43" fontId="41" fillId="0" borderId="7" xfId="3" applyFont="1" applyBorder="1" applyAlignment="1">
      <alignment vertical="center"/>
    </xf>
    <xf numFmtId="43" fontId="41" fillId="0" borderId="8" xfId="3" applyFont="1" applyBorder="1" applyAlignment="1">
      <alignment vertical="center"/>
    </xf>
    <xf numFmtId="0" fontId="41" fillId="0" borderId="6" xfId="0" applyFont="1" applyBorder="1" applyAlignment="1">
      <alignment vertical="center"/>
    </xf>
    <xf numFmtId="0" fontId="41" fillId="0" borderId="7" xfId="0" applyFont="1" applyBorder="1" applyAlignment="1">
      <alignment vertical="center"/>
    </xf>
    <xf numFmtId="0" fontId="41" fillId="0" borderId="8" xfId="0" applyFont="1" applyBorder="1" applyAlignment="1">
      <alignment vertical="center"/>
    </xf>
    <xf numFmtId="43" fontId="33" fillId="0" borderId="0" xfId="3" applyFont="1" applyBorder="1" applyAlignment="1">
      <alignment horizontal="left" vertical="center" shrinkToFit="1"/>
    </xf>
    <xf numFmtId="43" fontId="14" fillId="0" borderId="0" xfId="3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 shrinkToFit="1"/>
    </xf>
    <xf numFmtId="9" fontId="37" fillId="0" borderId="0" xfId="0" applyNumberFormat="1" applyFont="1" applyFill="1" applyBorder="1" applyAlignment="1">
      <alignment horizontal="center" vertical="center"/>
    </xf>
    <xf numFmtId="43" fontId="33" fillId="0" borderId="0" xfId="3" applyFont="1" applyFill="1" applyBorder="1" applyAlignment="1">
      <alignment vertical="center"/>
    </xf>
    <xf numFmtId="0" fontId="14" fillId="0" borderId="0" xfId="0" applyFont="1" applyBorder="1" applyAlignment="1">
      <alignment horizontal="left" vertical="top"/>
    </xf>
    <xf numFmtId="0" fontId="14" fillId="0" borderId="0" xfId="0" applyFont="1" applyFill="1" applyBorder="1" applyAlignment="1">
      <alignment horizontal="right" vertical="top"/>
    </xf>
    <xf numFmtId="43" fontId="26" fillId="0" borderId="0" xfId="3" applyFont="1" applyFill="1" applyBorder="1" applyAlignment="1">
      <alignment vertical="top"/>
    </xf>
    <xf numFmtId="0" fontId="14" fillId="0" borderId="0" xfId="0" quotePrefix="1" applyFont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20" fillId="0" borderId="0" xfId="0" applyFont="1" applyAlignment="1">
      <alignment vertical="top"/>
    </xf>
    <xf numFmtId="0" fontId="20" fillId="0" borderId="4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39" fontId="27" fillId="0" borderId="5" xfId="0" quotePrefix="1" applyNumberFormat="1" applyFont="1" applyFill="1" applyBorder="1" applyAlignment="1">
      <alignment vertical="top"/>
    </xf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right" vertical="top"/>
    </xf>
    <xf numFmtId="43" fontId="20" fillId="0" borderId="0" xfId="3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3" fillId="0" borderId="0" xfId="2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2" applyFont="1" applyBorder="1" applyAlignment="1"/>
    <xf numFmtId="0" fontId="3" fillId="0" borderId="2" xfId="2" applyFont="1" applyBorder="1" applyAlignment="1"/>
    <xf numFmtId="43" fontId="49" fillId="0" borderId="2" xfId="3" applyFont="1" applyBorder="1" applyAlignment="1"/>
    <xf numFmtId="0" fontId="49" fillId="0" borderId="2" xfId="2" applyFont="1" applyBorder="1" applyAlignment="1"/>
    <xf numFmtId="194" fontId="1" fillId="0" borderId="2" xfId="1" applyNumberFormat="1" applyFont="1" applyFill="1" applyBorder="1" applyAlignment="1" applyProtection="1"/>
    <xf numFmtId="194" fontId="1" fillId="0" borderId="2" xfId="1" applyNumberFormat="1" applyFont="1" applyFill="1" applyBorder="1" applyAlignment="1" applyProtection="1">
      <alignment horizontal="left"/>
    </xf>
    <xf numFmtId="0" fontId="3" fillId="0" borderId="3" xfId="2" applyFont="1" applyBorder="1" applyAlignment="1"/>
    <xf numFmtId="0" fontId="3" fillId="0" borderId="0" xfId="2" applyFont="1" applyBorder="1" applyAlignment="1"/>
    <xf numFmtId="0" fontId="3" fillId="0" borderId="6" xfId="2" applyFont="1" applyBorder="1" applyAlignment="1">
      <alignment horizontal="left"/>
    </xf>
    <xf numFmtId="0" fontId="3" fillId="0" borderId="7" xfId="0" applyFont="1" applyBorder="1" applyAlignment="1">
      <alignment horizontal="left" vertical="top"/>
    </xf>
    <xf numFmtId="0" fontId="3" fillId="0" borderId="7" xfId="2" applyFont="1" applyBorder="1" applyAlignment="1">
      <alignment horizontal="left"/>
    </xf>
    <xf numFmtId="0" fontId="2" fillId="0" borderId="7" xfId="2" applyFont="1" applyBorder="1" applyAlignment="1">
      <alignment horizontal="left"/>
    </xf>
    <xf numFmtId="0" fontId="51" fillId="0" borderId="7" xfId="2" applyFont="1" applyBorder="1" applyAlignment="1">
      <alignment horizontal="left"/>
    </xf>
    <xf numFmtId="0" fontId="52" fillId="0" borderId="7" xfId="2" applyFont="1" applyBorder="1" applyAlignment="1">
      <alignment horizontal="left"/>
    </xf>
    <xf numFmtId="0" fontId="52" fillId="0" borderId="7" xfId="2" applyFont="1" applyBorder="1" applyAlignment="1">
      <alignment horizontal="center"/>
    </xf>
    <xf numFmtId="0" fontId="41" fillId="0" borderId="7" xfId="2" applyFont="1" applyBorder="1" applyAlignment="1"/>
    <xf numFmtId="194" fontId="3" fillId="0" borderId="7" xfId="1" applyNumberFormat="1" applyFont="1" applyFill="1" applyBorder="1" applyAlignment="1" applyProtection="1">
      <alignment horizontal="left"/>
    </xf>
    <xf numFmtId="194" fontId="3" fillId="0" borderId="7" xfId="1" applyNumberFormat="1" applyFont="1" applyFill="1" applyBorder="1" applyAlignment="1" applyProtection="1"/>
    <xf numFmtId="194" fontId="3" fillId="0" borderId="7" xfId="1" applyNumberFormat="1" applyFont="1" applyFill="1" applyBorder="1" applyAlignment="1" applyProtection="1">
      <alignment horizontal="right"/>
    </xf>
    <xf numFmtId="194" fontId="3" fillId="0" borderId="7" xfId="1" applyNumberFormat="1" applyFont="1" applyFill="1" applyBorder="1" applyAlignment="1" applyProtection="1">
      <alignment horizontal="center"/>
    </xf>
    <xf numFmtId="0" fontId="3" fillId="0" borderId="7" xfId="2" applyFont="1" applyBorder="1"/>
    <xf numFmtId="0" fontId="3" fillId="0" borderId="8" xfId="2" applyFont="1" applyBorder="1"/>
    <xf numFmtId="0" fontId="3" fillId="0" borderId="0" xfId="2" applyFont="1" applyBorder="1"/>
    <xf numFmtId="0" fontId="3" fillId="0" borderId="1" xfId="2" applyFont="1" applyBorder="1" applyAlignment="1">
      <alignment horizontal="left"/>
    </xf>
    <xf numFmtId="0" fontId="3" fillId="0" borderId="2" xfId="0" applyFont="1" applyBorder="1" applyAlignment="1">
      <alignment horizontal="left" vertical="top"/>
    </xf>
    <xf numFmtId="0" fontId="3" fillId="0" borderId="2" xfId="2" applyFont="1" applyBorder="1" applyAlignment="1">
      <alignment horizontal="left"/>
    </xf>
    <xf numFmtId="0" fontId="2" fillId="0" borderId="2" xfId="2" applyFont="1" applyBorder="1" applyAlignment="1">
      <alignment horizontal="left"/>
    </xf>
    <xf numFmtId="0" fontId="51" fillId="0" borderId="2" xfId="2" applyFont="1" applyBorder="1" applyAlignment="1">
      <alignment horizontal="left"/>
    </xf>
    <xf numFmtId="0" fontId="52" fillId="0" borderId="2" xfId="2" applyFont="1" applyBorder="1" applyAlignment="1">
      <alignment horizontal="left"/>
    </xf>
    <xf numFmtId="0" fontId="52" fillId="0" borderId="2" xfId="2" applyFont="1" applyBorder="1" applyAlignment="1">
      <alignment horizontal="center"/>
    </xf>
    <xf numFmtId="0" fontId="41" fillId="0" borderId="2" xfId="2" applyFont="1" applyBorder="1" applyAlignment="1"/>
    <xf numFmtId="194" fontId="3" fillId="0" borderId="2" xfId="1" applyNumberFormat="1" applyFont="1" applyFill="1" applyBorder="1" applyAlignment="1" applyProtection="1">
      <alignment horizontal="left"/>
    </xf>
    <xf numFmtId="194" fontId="3" fillId="0" borderId="2" xfId="1" applyNumberFormat="1" applyFont="1" applyFill="1" applyBorder="1" applyAlignment="1" applyProtection="1"/>
    <xf numFmtId="194" fontId="3" fillId="0" borderId="2" xfId="1" applyNumberFormat="1" applyFont="1" applyFill="1" applyBorder="1" applyAlignment="1" applyProtection="1">
      <alignment horizontal="right"/>
    </xf>
    <xf numFmtId="194" fontId="3" fillId="0" borderId="2" xfId="1" applyNumberFormat="1" applyFont="1" applyFill="1" applyBorder="1" applyAlignment="1" applyProtection="1">
      <alignment horizontal="center"/>
    </xf>
    <xf numFmtId="0" fontId="3" fillId="0" borderId="2" xfId="2" applyFont="1" applyBorder="1"/>
    <xf numFmtId="0" fontId="3" fillId="0" borderId="3" xfId="2" applyFont="1" applyBorder="1"/>
    <xf numFmtId="0" fontId="2" fillId="0" borderId="4" xfId="0" applyFont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top"/>
    </xf>
    <xf numFmtId="0" fontId="53" fillId="0" borderId="9" xfId="0" applyFont="1" applyBorder="1" applyAlignment="1">
      <alignment horizontal="center" vertical="center"/>
    </xf>
    <xf numFmtId="0" fontId="52" fillId="0" borderId="0" xfId="2" applyFont="1" applyBorder="1" applyAlignment="1"/>
    <xf numFmtId="0" fontId="41" fillId="0" borderId="0" xfId="2" applyFont="1" applyBorder="1" applyAlignment="1">
      <alignment vertical="center"/>
    </xf>
    <xf numFmtId="194" fontId="3" fillId="0" borderId="0" xfId="1" applyNumberFormat="1" applyFont="1" applyFill="1" applyBorder="1" applyAlignment="1" applyProtection="1">
      <alignment horizontal="left"/>
    </xf>
    <xf numFmtId="194" fontId="3" fillId="0" borderId="0" xfId="1" applyNumberFormat="1" applyFont="1" applyFill="1" applyBorder="1" applyAlignment="1" applyProtection="1">
      <alignment horizontal="right"/>
    </xf>
    <xf numFmtId="194" fontId="3" fillId="0" borderId="0" xfId="1" applyNumberFormat="1" applyFont="1" applyFill="1" applyBorder="1" applyAlignment="1" applyProtection="1"/>
    <xf numFmtId="0" fontId="3" fillId="0" borderId="5" xfId="2" applyFont="1" applyBorder="1"/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52" fillId="0" borderId="7" xfId="2" applyFont="1" applyBorder="1" applyAlignment="1"/>
    <xf numFmtId="0" fontId="41" fillId="0" borderId="7" xfId="2" applyFont="1" applyBorder="1" applyAlignment="1">
      <alignment vertical="center"/>
    </xf>
    <xf numFmtId="0" fontId="29" fillId="0" borderId="1" xfId="0" applyFont="1" applyBorder="1" applyAlignment="1">
      <alignment vertical="top"/>
    </xf>
    <xf numFmtId="0" fontId="21" fillId="0" borderId="2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21" fillId="0" borderId="4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4" fillId="0" borderId="5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55" fillId="0" borderId="0" xfId="0" applyFont="1" applyBorder="1" applyAlignment="1" applyProtection="1">
      <alignment vertical="top"/>
      <protection locked="0"/>
    </xf>
    <xf numFmtId="0" fontId="14" fillId="0" borderId="5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21" fillId="0" borderId="6" xfId="0" applyFont="1" applyBorder="1" applyAlignment="1">
      <alignment vertical="top"/>
    </xf>
    <xf numFmtId="0" fontId="21" fillId="0" borderId="7" xfId="0" applyFont="1" applyBorder="1" applyAlignment="1">
      <alignment vertical="top"/>
    </xf>
    <xf numFmtId="0" fontId="55" fillId="0" borderId="7" xfId="0" applyFont="1" applyBorder="1" applyAlignment="1" applyProtection="1">
      <alignment vertical="top"/>
      <protection locked="0"/>
    </xf>
    <xf numFmtId="0" fontId="20" fillId="0" borderId="7" xfId="0" applyFont="1" applyBorder="1" applyAlignment="1">
      <alignment vertical="top"/>
    </xf>
    <xf numFmtId="0" fontId="12" fillId="0" borderId="7" xfId="0" applyFont="1" applyBorder="1" applyAlignment="1">
      <alignment vertical="center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56" fillId="0" borderId="7" xfId="0" applyFont="1" applyBorder="1" applyAlignment="1">
      <alignment vertical="top"/>
    </xf>
    <xf numFmtId="0" fontId="14" fillId="0" borderId="0" xfId="0" applyFont="1" applyBorder="1" applyAlignment="1">
      <alignment horizontal="left"/>
    </xf>
    <xf numFmtId="0" fontId="9" fillId="0" borderId="0" xfId="0" applyFont="1" applyBorder="1" applyAlignment="1" applyProtection="1">
      <alignment vertical="center"/>
      <protection locked="0"/>
    </xf>
    <xf numFmtId="43" fontId="14" fillId="0" borderId="0" xfId="3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vertical="top"/>
    </xf>
    <xf numFmtId="0" fontId="14" fillId="0" borderId="0" xfId="0" applyFont="1" applyBorder="1" applyAlignment="1"/>
    <xf numFmtId="0" fontId="9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>
      <alignment horizontal="left" vertical="center"/>
    </xf>
    <xf numFmtId="192" fontId="20" fillId="0" borderId="0" xfId="0" applyNumberFormat="1" applyFont="1" applyBorder="1" applyAlignment="1">
      <alignment horizontal="center"/>
    </xf>
    <xf numFmtId="0" fontId="57" fillId="0" borderId="0" xfId="0" applyFont="1" applyBorder="1" applyAlignment="1">
      <alignment vertical="center"/>
    </xf>
    <xf numFmtId="192" fontId="14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left" vertical="center"/>
    </xf>
    <xf numFmtId="192" fontId="14" fillId="0" borderId="0" xfId="0" applyNumberFormat="1" applyFont="1" applyBorder="1" applyAlignment="1">
      <alignment horizontal="left" vertical="center"/>
    </xf>
    <xf numFmtId="0" fontId="58" fillId="0" borderId="0" xfId="0" applyFont="1" applyBorder="1" applyAlignment="1">
      <alignment horizontal="left" vertical="top"/>
    </xf>
    <xf numFmtId="0" fontId="56" fillId="0" borderId="0" xfId="0" applyFont="1" applyBorder="1" applyAlignment="1">
      <alignment horizontal="left" vertical="center"/>
    </xf>
    <xf numFmtId="0" fontId="56" fillId="0" borderId="0" xfId="0" applyFont="1" applyBorder="1" applyAlignment="1">
      <alignment vertical="center"/>
    </xf>
    <xf numFmtId="0" fontId="14" fillId="0" borderId="0" xfId="0" quotePrefix="1" applyFont="1" applyBorder="1" applyAlignment="1">
      <alignment horizontal="center" vertical="center"/>
    </xf>
    <xf numFmtId="43" fontId="8" fillId="0" borderId="0" xfId="3" applyFont="1" applyBorder="1" applyAlignment="1">
      <alignment vertical="center"/>
    </xf>
    <xf numFmtId="0" fontId="59" fillId="0" borderId="0" xfId="0" applyFont="1" applyBorder="1" applyAlignment="1">
      <alignment horizontal="left" vertical="top"/>
    </xf>
    <xf numFmtId="43" fontId="56" fillId="0" borderId="0" xfId="0" applyNumberFormat="1" applyFont="1" applyBorder="1" applyAlignment="1">
      <alignment horizontal="center" vertical="center"/>
    </xf>
    <xf numFmtId="43" fontId="14" fillId="0" borderId="0" xfId="0" applyNumberFormat="1" applyFont="1" applyBorder="1" applyAlignment="1">
      <alignment vertical="center"/>
    </xf>
    <xf numFmtId="0" fontId="56" fillId="0" borderId="0" xfId="0" applyFont="1" applyAlignment="1">
      <alignment vertical="center"/>
    </xf>
    <xf numFmtId="43" fontId="56" fillId="0" borderId="0" xfId="0" applyNumberFormat="1" applyFont="1" applyAlignment="1">
      <alignment horizontal="center" vertical="center"/>
    </xf>
    <xf numFmtId="43" fontId="14" fillId="0" borderId="0" xfId="0" applyNumberFormat="1" applyFont="1" applyAlignment="1">
      <alignment vertical="center"/>
    </xf>
    <xf numFmtId="0" fontId="60" fillId="0" borderId="0" xfId="0" applyFont="1" applyAlignment="1">
      <alignment vertical="center"/>
    </xf>
    <xf numFmtId="0" fontId="60" fillId="0" borderId="10" xfId="0" applyFont="1" applyBorder="1" applyAlignment="1">
      <alignment vertical="center"/>
    </xf>
    <xf numFmtId="0" fontId="60" fillId="0" borderId="11" xfId="0" applyFont="1" applyBorder="1" applyAlignment="1">
      <alignment vertical="center"/>
    </xf>
    <xf numFmtId="0" fontId="60" fillId="0" borderId="12" xfId="0" applyFont="1" applyBorder="1" applyAlignment="1">
      <alignment vertical="center"/>
    </xf>
    <xf numFmtId="43" fontId="33" fillId="0" borderId="0" xfId="0" applyNumberFormat="1" applyFont="1" applyAlignment="1">
      <alignment horizontal="center" vertical="center"/>
    </xf>
    <xf numFmtId="0" fontId="60" fillId="0" borderId="0" xfId="0" applyFont="1" applyBorder="1" applyAlignment="1">
      <alignment vertical="center"/>
    </xf>
    <xf numFmtId="43" fontId="60" fillId="0" borderId="0" xfId="3" applyFont="1" applyBorder="1" applyAlignment="1">
      <alignment vertical="center"/>
    </xf>
    <xf numFmtId="0" fontId="60" fillId="0" borderId="13" xfId="0" applyFont="1" applyBorder="1" applyAlignment="1">
      <alignment vertical="center"/>
    </xf>
    <xf numFmtId="0" fontId="60" fillId="0" borderId="14" xfId="0" applyFont="1" applyBorder="1" applyAlignment="1">
      <alignment vertical="center"/>
    </xf>
    <xf numFmtId="0" fontId="60" fillId="0" borderId="14" xfId="0" applyFont="1" applyBorder="1" applyAlignment="1">
      <alignment horizontal="left" vertical="center"/>
    </xf>
    <xf numFmtId="0" fontId="60" fillId="0" borderId="15" xfId="0" applyFont="1" applyBorder="1" applyAlignment="1">
      <alignment vertical="center"/>
    </xf>
    <xf numFmtId="0" fontId="61" fillId="0" borderId="0" xfId="0" applyFont="1" applyBorder="1" applyAlignment="1">
      <alignment horizontal="center" vertical="center"/>
    </xf>
    <xf numFmtId="4" fontId="61" fillId="0" borderId="0" xfId="3" applyNumberFormat="1" applyFont="1" applyBorder="1" applyAlignment="1">
      <alignment horizontal="left" vertical="center"/>
    </xf>
    <xf numFmtId="0" fontId="60" fillId="0" borderId="0" xfId="0" applyFont="1" applyBorder="1" applyAlignment="1">
      <alignment horizontal="center" vertical="center"/>
    </xf>
    <xf numFmtId="0" fontId="63" fillId="0" borderId="0" xfId="0" applyNumberFormat="1" applyFont="1" applyFill="1" applyBorder="1" applyAlignment="1"/>
    <xf numFmtId="0" fontId="63" fillId="0" borderId="0" xfId="0" applyNumberFormat="1" applyFont="1" applyBorder="1" applyAlignment="1"/>
    <xf numFmtId="0" fontId="63" fillId="0" borderId="0" xfId="0" applyNumberFormat="1" applyFont="1" applyBorder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Protection="1">
      <protection locked="0"/>
    </xf>
    <xf numFmtId="0" fontId="4" fillId="5" borderId="0" xfId="0" applyFont="1" applyFill="1" applyBorder="1"/>
    <xf numFmtId="189" fontId="4" fillId="5" borderId="0" xfId="0" applyNumberFormat="1" applyFont="1" applyFill="1" applyBorder="1" applyAlignment="1">
      <alignment horizontal="center" vertical="center"/>
    </xf>
    <xf numFmtId="9" fontId="4" fillId="5" borderId="0" xfId="0" applyNumberFormat="1" applyFont="1" applyFill="1" applyBorder="1" applyAlignment="1">
      <alignment horizontal="center" vertical="center"/>
    </xf>
    <xf numFmtId="43" fontId="4" fillId="5" borderId="0" xfId="3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/>
    </xf>
    <xf numFmtId="190" fontId="4" fillId="6" borderId="0" xfId="0" applyNumberFormat="1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Border="1" applyAlignment="1" applyProtection="1">
      <alignment horizontal="center" vertical="center"/>
      <protection hidden="1"/>
    </xf>
    <xf numFmtId="0" fontId="4" fillId="8" borderId="0" xfId="0" applyFont="1" applyFill="1" applyBorder="1" applyAlignment="1" applyProtection="1">
      <alignment horizontal="center"/>
      <protection locked="0"/>
    </xf>
    <xf numFmtId="0" fontId="5" fillId="6" borderId="0" xfId="0" applyFont="1" applyFill="1" applyBorder="1" applyAlignment="1">
      <alignment horizontal="center" vertical="center" textRotation="90"/>
    </xf>
    <xf numFmtId="0" fontId="5" fillId="7" borderId="0" xfId="0" applyFont="1" applyFill="1" applyBorder="1" applyAlignment="1">
      <alignment horizontal="center" vertical="center" textRotation="90" wrapText="1"/>
    </xf>
    <xf numFmtId="0" fontId="5" fillId="8" borderId="0" xfId="0" applyFont="1" applyFill="1" applyBorder="1" applyAlignment="1">
      <alignment horizontal="center" vertical="center" textRotation="90" wrapText="1"/>
    </xf>
    <xf numFmtId="0" fontId="2" fillId="9" borderId="0" xfId="0" applyFont="1" applyFill="1" applyBorder="1" applyAlignment="1">
      <alignment horizontal="center" vertical="center" wrapText="1"/>
    </xf>
    <xf numFmtId="189" fontId="4" fillId="9" borderId="0" xfId="0" applyNumberFormat="1" applyFont="1" applyFill="1" applyBorder="1" applyAlignment="1" applyProtection="1">
      <alignment horizontal="center" vertical="center"/>
      <protection locked="0"/>
    </xf>
    <xf numFmtId="49" fontId="70" fillId="9" borderId="0" xfId="0" quotePrefix="1" applyNumberFormat="1" applyFont="1" applyFill="1" applyBorder="1" applyAlignment="1">
      <alignment horizontal="center"/>
    </xf>
    <xf numFmtId="197" fontId="4" fillId="9" borderId="0" xfId="3" applyNumberFormat="1" applyFont="1" applyFill="1" applyBorder="1" applyAlignment="1" applyProtection="1">
      <alignment horizontal="right" vertical="center"/>
      <protection locked="0"/>
    </xf>
    <xf numFmtId="197" fontId="4" fillId="9" borderId="0" xfId="3" applyNumberFormat="1" applyFont="1" applyFill="1" applyBorder="1" applyAlignment="1" applyProtection="1">
      <alignment horizontal="right" vertical="center"/>
      <protection hidden="1"/>
    </xf>
    <xf numFmtId="198" fontId="4" fillId="9" borderId="0" xfId="3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10" borderId="0" xfId="0" applyFont="1" applyFill="1" applyBorder="1" applyAlignment="1">
      <alignment horizontal="center" vertical="center"/>
    </xf>
    <xf numFmtId="0" fontId="62" fillId="10" borderId="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43" fontId="2" fillId="0" borderId="30" xfId="3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 applyProtection="1">
      <alignment horizontal="center"/>
      <protection hidden="1"/>
    </xf>
    <xf numFmtId="49" fontId="4" fillId="0" borderId="30" xfId="0" applyNumberFormat="1" applyFont="1" applyFill="1" applyBorder="1" applyAlignment="1" applyProtection="1">
      <alignment horizontal="center" vertical="center"/>
      <protection locked="0"/>
    </xf>
    <xf numFmtId="43" fontId="4" fillId="0" borderId="30" xfId="3" applyFont="1" applyFill="1" applyBorder="1" applyAlignment="1" applyProtection="1">
      <alignment horizontal="center"/>
      <protection hidden="1"/>
    </xf>
    <xf numFmtId="43" fontId="4" fillId="0" borderId="30" xfId="3" applyFont="1" applyFill="1" applyBorder="1" applyProtection="1">
      <protection locked="0"/>
    </xf>
    <xf numFmtId="0" fontId="4" fillId="0" borderId="30" xfId="0" applyFont="1" applyFill="1" applyBorder="1" applyProtection="1">
      <protection locked="0"/>
    </xf>
    <xf numFmtId="0" fontId="4" fillId="10" borderId="30" xfId="0" applyFont="1" applyFill="1" applyBorder="1" applyProtection="1">
      <protection locked="0"/>
    </xf>
    <xf numFmtId="49" fontId="70" fillId="10" borderId="30" xfId="0" quotePrefix="1" applyNumberFormat="1" applyFont="1" applyFill="1" applyBorder="1" applyAlignment="1">
      <alignment horizontal="center"/>
    </xf>
    <xf numFmtId="49" fontId="4" fillId="10" borderId="30" xfId="3" quotePrefix="1" applyNumberFormat="1" applyFont="1" applyFill="1" applyBorder="1" applyAlignment="1" applyProtection="1">
      <alignment horizontal="right" vertical="center"/>
      <protection locked="0"/>
    </xf>
    <xf numFmtId="49" fontId="4" fillId="10" borderId="30" xfId="3" applyNumberFormat="1" applyFont="1" applyFill="1" applyBorder="1" applyAlignment="1" applyProtection="1">
      <alignment horizontal="right" vertical="center"/>
      <protection hidden="1"/>
    </xf>
    <xf numFmtId="49" fontId="4" fillId="0" borderId="30" xfId="0" applyNumberFormat="1" applyFont="1" applyFill="1" applyBorder="1" applyProtection="1">
      <protection locked="0"/>
    </xf>
    <xf numFmtId="0" fontId="4" fillId="5" borderId="30" xfId="0" applyFont="1" applyFill="1" applyBorder="1" applyAlignment="1" applyProtection="1">
      <alignment horizontal="center"/>
      <protection hidden="1"/>
    </xf>
    <xf numFmtId="43" fontId="4" fillId="5" borderId="30" xfId="3" applyFont="1" applyFill="1" applyBorder="1" applyAlignment="1" applyProtection="1">
      <alignment horizontal="center"/>
      <protection hidden="1"/>
    </xf>
    <xf numFmtId="0" fontId="4" fillId="5" borderId="30" xfId="0" applyFont="1" applyFill="1" applyBorder="1"/>
    <xf numFmtId="0" fontId="5" fillId="0" borderId="30" xfId="0" applyFont="1" applyFill="1" applyBorder="1" applyAlignment="1">
      <alignment vertical="top"/>
    </xf>
    <xf numFmtId="43" fontId="5" fillId="0" borderId="30" xfId="3" applyFont="1" applyFill="1" applyBorder="1" applyAlignment="1">
      <alignment vertical="top"/>
    </xf>
    <xf numFmtId="0" fontId="4" fillId="0" borderId="30" xfId="0" applyFont="1" applyFill="1" applyBorder="1"/>
    <xf numFmtId="43" fontId="4" fillId="0" borderId="30" xfId="3" applyFont="1" applyFill="1" applyBorder="1"/>
    <xf numFmtId="1" fontId="5" fillId="0" borderId="30" xfId="0" applyNumberFormat="1" applyFont="1" applyFill="1" applyBorder="1" applyAlignment="1">
      <alignment horizontal="center" vertical="center" wrapText="1"/>
    </xf>
    <xf numFmtId="1" fontId="4" fillId="0" borderId="30" xfId="3" applyNumberFormat="1" applyFont="1" applyFill="1" applyBorder="1" applyProtection="1">
      <protection locked="0"/>
    </xf>
    <xf numFmtId="1" fontId="4" fillId="0" borderId="30" xfId="0" applyNumberFormat="1" applyFont="1" applyFill="1" applyBorder="1" applyProtection="1">
      <protection locked="0"/>
    </xf>
    <xf numFmtId="1" fontId="4" fillId="5" borderId="30" xfId="0" applyNumberFormat="1" applyFont="1" applyFill="1" applyBorder="1"/>
    <xf numFmtId="1" fontId="5" fillId="0" borderId="30" xfId="0" applyNumberFormat="1" applyFont="1" applyFill="1" applyBorder="1" applyAlignment="1">
      <alignment vertical="top"/>
    </xf>
    <xf numFmtId="1" fontId="4" fillId="0" borderId="30" xfId="0" applyNumberFormat="1" applyFont="1" applyFill="1" applyBorder="1"/>
    <xf numFmtId="2" fontId="4" fillId="10" borderId="30" xfId="3" applyNumberFormat="1" applyFont="1" applyFill="1" applyBorder="1" applyAlignment="1" applyProtection="1">
      <alignment horizontal="right" vertical="center"/>
      <protection hidden="1"/>
    </xf>
    <xf numFmtId="49" fontId="5" fillId="0" borderId="30" xfId="0" applyNumberFormat="1" applyFont="1" applyFill="1" applyBorder="1" applyAlignment="1">
      <alignment horizontal="center" vertical="center" wrapText="1"/>
    </xf>
    <xf numFmtId="49" fontId="4" fillId="5" borderId="30" xfId="0" applyNumberFormat="1" applyFont="1" applyFill="1" applyBorder="1"/>
    <xf numFmtId="49" fontId="5" fillId="0" borderId="30" xfId="0" applyNumberFormat="1" applyFont="1" applyFill="1" applyBorder="1" applyAlignment="1">
      <alignment vertical="top"/>
    </xf>
    <xf numFmtId="49" fontId="4" fillId="0" borderId="30" xfId="0" applyNumberFormat="1" applyFont="1" applyFill="1" applyBorder="1"/>
    <xf numFmtId="0" fontId="5" fillId="10" borderId="0" xfId="0" applyFont="1" applyFill="1" applyBorder="1" applyAlignment="1">
      <alignment horizontal="center" vertical="center"/>
    </xf>
    <xf numFmtId="49" fontId="5" fillId="10" borderId="0" xfId="0" applyNumberFormat="1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>
      <alignment horizontal="center" vertical="center" wrapText="1"/>
    </xf>
    <xf numFmtId="0" fontId="4" fillId="10" borderId="30" xfId="0" applyFont="1" applyFill="1" applyBorder="1" applyAlignment="1" applyProtection="1">
      <alignment horizontal="center"/>
      <protection hidden="1"/>
    </xf>
    <xf numFmtId="0" fontId="72" fillId="10" borderId="30" xfId="0" applyFont="1" applyFill="1" applyBorder="1"/>
    <xf numFmtId="0" fontId="3" fillId="10" borderId="30" xfId="0" applyFont="1" applyFill="1" applyBorder="1" applyProtection="1">
      <protection locked="0"/>
    </xf>
    <xf numFmtId="196" fontId="72" fillId="10" borderId="30" xfId="0" applyNumberFormat="1" applyFont="1" applyFill="1" applyBorder="1"/>
    <xf numFmtId="197" fontId="4" fillId="10" borderId="30" xfId="3" applyNumberFormat="1" applyFont="1" applyFill="1" applyBorder="1" applyAlignment="1" applyProtection="1">
      <alignment horizontal="right" vertical="center"/>
      <protection locked="0"/>
    </xf>
    <xf numFmtId="197" fontId="4" fillId="10" borderId="30" xfId="3" applyNumberFormat="1" applyFont="1" applyFill="1" applyBorder="1" applyAlignment="1" applyProtection="1">
      <alignment horizontal="right" vertical="center"/>
      <protection hidden="1"/>
    </xf>
    <xf numFmtId="49" fontId="4" fillId="10" borderId="30" xfId="0" quotePrefix="1" applyNumberFormat="1" applyFont="1" applyFill="1" applyBorder="1" applyAlignment="1">
      <alignment horizontal="center"/>
    </xf>
    <xf numFmtId="0" fontId="4" fillId="10" borderId="30" xfId="0" applyFont="1" applyFill="1" applyBorder="1" applyAlignment="1" applyProtection="1">
      <alignment horizontal="center"/>
      <protection locked="0"/>
    </xf>
    <xf numFmtId="0" fontId="71" fillId="3" borderId="0" xfId="0" applyFont="1" applyFill="1" applyBorder="1" applyAlignment="1">
      <alignment horizontal="center" vertical="center" wrapText="1"/>
    </xf>
    <xf numFmtId="0" fontId="70" fillId="3" borderId="0" xfId="0" applyFont="1" applyFill="1" applyBorder="1"/>
    <xf numFmtId="0" fontId="6" fillId="10" borderId="0" xfId="0" applyFont="1" applyFill="1" applyBorder="1" applyAlignment="1">
      <alignment horizontal="left" vertical="top"/>
    </xf>
    <xf numFmtId="197" fontId="5" fillId="0" borderId="30" xfId="0" applyNumberFormat="1" applyFont="1" applyFill="1" applyBorder="1"/>
    <xf numFmtId="0" fontId="4" fillId="3" borderId="0" xfId="0" applyFont="1" applyFill="1" applyBorder="1"/>
    <xf numFmtId="0" fontId="5" fillId="3" borderId="0" xfId="0" applyFont="1" applyFill="1" applyBorder="1" applyAlignment="1">
      <alignment vertical="top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4" fillId="3" borderId="0" xfId="0" applyFont="1" applyFill="1"/>
    <xf numFmtId="0" fontId="2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4" fillId="0" borderId="30" xfId="0" applyFont="1" applyBorder="1" applyAlignment="1" applyProtection="1">
      <alignment horizontal="center"/>
      <protection hidden="1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0" fontId="4" fillId="0" borderId="30" xfId="0" applyFont="1" applyBorder="1" applyProtection="1">
      <protection locked="0"/>
    </xf>
    <xf numFmtId="2" fontId="4" fillId="10" borderId="30" xfId="3" applyNumberFormat="1" applyFont="1" applyFill="1" applyBorder="1" applyAlignment="1" applyProtection="1">
      <alignment horizontal="right" vertical="center"/>
      <protection locked="0"/>
    </xf>
    <xf numFmtId="191" fontId="62" fillId="10" borderId="0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/>
    </xf>
    <xf numFmtId="0" fontId="13" fillId="0" borderId="0" xfId="0" applyFont="1" applyBorder="1" applyAlignment="1" applyProtection="1">
      <alignment horizontal="left" vertical="top"/>
      <protection locked="0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right" vertical="center"/>
    </xf>
    <xf numFmtId="0" fontId="17" fillId="0" borderId="0" xfId="0" quotePrefix="1" applyNumberFormat="1" applyFont="1" applyAlignment="1">
      <alignment horizontal="center"/>
    </xf>
    <xf numFmtId="0" fontId="20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right" vertical="center"/>
    </xf>
    <xf numFmtId="0" fontId="67" fillId="0" borderId="0" xfId="0" quotePrefix="1" applyNumberFormat="1" applyFont="1" applyBorder="1" applyAlignment="1">
      <alignment horizontal="center"/>
    </xf>
    <xf numFmtId="0" fontId="67" fillId="0" borderId="0" xfId="0" applyNumberFormat="1" applyFont="1" applyBorder="1" applyAlignment="1">
      <alignment horizontal="center"/>
    </xf>
    <xf numFmtId="0" fontId="63" fillId="0" borderId="17" xfId="0" quotePrefix="1" applyNumberFormat="1" applyFont="1" applyBorder="1" applyAlignment="1">
      <alignment horizontal="center"/>
    </xf>
    <xf numFmtId="0" fontId="63" fillId="0" borderId="18" xfId="0" applyNumberFormat="1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8" fillId="0" borderId="7" xfId="0" applyFont="1" applyBorder="1" applyAlignment="1">
      <alignment horizontal="left" vertical="top"/>
    </xf>
    <xf numFmtId="0" fontId="27" fillId="0" borderId="4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63" fillId="0" borderId="17" xfId="0" quotePrefix="1" applyNumberFormat="1" applyFont="1" applyBorder="1" applyAlignment="1">
      <alignment horizontal="center" vertical="center"/>
    </xf>
    <xf numFmtId="0" fontId="63" fillId="0" borderId="18" xfId="0" applyNumberFormat="1" applyFont="1" applyBorder="1" applyAlignment="1">
      <alignment horizontal="center" vertical="center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16" fontId="37" fillId="0" borderId="0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1" fillId="0" borderId="4" xfId="0" applyFont="1" applyBorder="1" applyAlignment="1">
      <alignment horizontal="left" vertical="top"/>
    </xf>
    <xf numFmtId="0" fontId="31" fillId="0" borderId="0" xfId="0" applyFont="1" applyBorder="1" applyAlignment="1">
      <alignment horizontal="left" vertical="top"/>
    </xf>
    <xf numFmtId="0" fontId="36" fillId="0" borderId="1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8" fillId="0" borderId="4" xfId="0" applyFont="1" applyBorder="1" applyAlignment="1">
      <alignment horizontal="left" vertical="top"/>
    </xf>
    <xf numFmtId="0" fontId="38" fillId="0" borderId="0" xfId="0" applyFont="1" applyBorder="1" applyAlignment="1">
      <alignment horizontal="left" vertical="top"/>
    </xf>
    <xf numFmtId="0" fontId="28" fillId="0" borderId="7" xfId="0" quotePrefix="1" applyFont="1" applyBorder="1" applyAlignment="1">
      <alignment horizontal="left" vertical="top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top"/>
    </xf>
    <xf numFmtId="0" fontId="40" fillId="0" borderId="2" xfId="0" applyFont="1" applyBorder="1" applyAlignment="1">
      <alignment horizontal="center" vertical="top"/>
    </xf>
    <xf numFmtId="0" fontId="40" fillId="0" borderId="3" xfId="0" applyFont="1" applyBorder="1" applyAlignment="1">
      <alignment horizontal="center" vertical="top"/>
    </xf>
    <xf numFmtId="0" fontId="40" fillId="0" borderId="0" xfId="0" applyFont="1" applyBorder="1" applyAlignment="1">
      <alignment horizontal="center"/>
    </xf>
    <xf numFmtId="0" fontId="8" fillId="0" borderId="29" xfId="0" applyFont="1" applyBorder="1" applyAlignment="1">
      <alignment horizontal="center" vertical="top"/>
    </xf>
    <xf numFmtId="0" fontId="8" fillId="0" borderId="21" xfId="0" applyFont="1" applyBorder="1" applyAlignment="1">
      <alignment horizontal="center" vertical="top"/>
    </xf>
    <xf numFmtId="43" fontId="41" fillId="0" borderId="21" xfId="3" applyFont="1" applyBorder="1" applyAlignment="1">
      <alignment horizontal="center" vertical="top"/>
    </xf>
    <xf numFmtId="192" fontId="41" fillId="0" borderId="21" xfId="0" applyNumberFormat="1" applyFont="1" applyBorder="1" applyAlignment="1">
      <alignment horizontal="center" vertical="top"/>
    </xf>
    <xf numFmtId="0" fontId="8" fillId="0" borderId="28" xfId="0" applyFont="1" applyBorder="1" applyAlignment="1">
      <alignment horizontal="center" vertical="top"/>
    </xf>
    <xf numFmtId="0" fontId="8" fillId="0" borderId="20" xfId="0" applyFont="1" applyBorder="1" applyAlignment="1">
      <alignment horizontal="center" vertical="top"/>
    </xf>
    <xf numFmtId="43" fontId="41" fillId="0" borderId="20" xfId="3" applyFont="1" applyBorder="1" applyAlignment="1">
      <alignment horizontal="center" vertical="top"/>
    </xf>
    <xf numFmtId="192" fontId="41" fillId="0" borderId="20" xfId="0" applyNumberFormat="1" applyFont="1" applyBorder="1" applyAlignment="1">
      <alignment horizontal="center" vertical="top"/>
    </xf>
    <xf numFmtId="39" fontId="20" fillId="0" borderId="0" xfId="0" quotePrefix="1" applyNumberFormat="1" applyFont="1" applyFill="1" applyBorder="1" applyAlignment="1">
      <alignment horizontal="center" vertical="top"/>
    </xf>
    <xf numFmtId="43" fontId="48" fillId="0" borderId="19" xfId="3" applyFont="1" applyBorder="1" applyAlignment="1">
      <alignment horizontal="center"/>
    </xf>
    <xf numFmtId="189" fontId="37" fillId="0" borderId="28" xfId="4" applyNumberFormat="1" applyFont="1" applyBorder="1" applyAlignment="1">
      <alignment horizontal="center" vertical="top" shrinkToFit="1"/>
    </xf>
    <xf numFmtId="189" fontId="37" fillId="0" borderId="20" xfId="4" applyNumberFormat="1" applyFont="1" applyBorder="1" applyAlignment="1">
      <alignment horizontal="center" vertical="top" shrinkToFit="1"/>
    </xf>
    <xf numFmtId="0" fontId="43" fillId="0" borderId="0" xfId="0" quotePrefix="1" applyFont="1" applyBorder="1" applyAlignment="1">
      <alignment horizontal="left" vertical="top" shrinkToFit="1"/>
    </xf>
    <xf numFmtId="0" fontId="43" fillId="0" borderId="0" xfId="0" applyFont="1" applyBorder="1" applyAlignment="1">
      <alignment horizontal="left" vertical="top" shrinkToFit="1"/>
    </xf>
    <xf numFmtId="9" fontId="41" fillId="0" borderId="0" xfId="4" applyFont="1" applyBorder="1" applyAlignment="1">
      <alignment horizontal="center" vertical="top" shrinkToFit="1"/>
    </xf>
    <xf numFmtId="189" fontId="66" fillId="0" borderId="27" xfId="4" applyNumberFormat="1" applyFont="1" applyBorder="1" applyAlignment="1">
      <alignment horizontal="center" vertical="center" shrinkToFit="1"/>
    </xf>
    <xf numFmtId="189" fontId="66" fillId="0" borderId="0" xfId="4" applyNumberFormat="1" applyFont="1" applyBorder="1" applyAlignment="1">
      <alignment horizontal="center" vertical="center" shrinkToFit="1"/>
    </xf>
    <xf numFmtId="189" fontId="66" fillId="0" borderId="5" xfId="4" applyNumberFormat="1" applyFont="1" applyBorder="1" applyAlignment="1">
      <alignment horizontal="center" vertical="center" shrinkToFit="1"/>
    </xf>
    <xf numFmtId="43" fontId="41" fillId="0" borderId="20" xfId="3" applyFont="1" applyBorder="1" applyAlignment="1">
      <alignment horizontal="center" vertical="top" shrinkToFit="1"/>
    </xf>
    <xf numFmtId="9" fontId="41" fillId="0" borderId="26" xfId="4" applyFont="1" applyBorder="1" applyAlignment="1">
      <alignment horizontal="center" vertical="top" shrinkToFit="1"/>
    </xf>
    <xf numFmtId="189" fontId="37" fillId="0" borderId="27" xfId="4" applyNumberFormat="1" applyFont="1" applyBorder="1" applyAlignment="1">
      <alignment horizontal="center" vertical="top" shrinkToFit="1"/>
    </xf>
    <xf numFmtId="189" fontId="37" fillId="0" borderId="0" xfId="4" applyNumberFormat="1" applyFont="1" applyBorder="1" applyAlignment="1">
      <alignment horizontal="center" vertical="top" shrinkToFit="1"/>
    </xf>
    <xf numFmtId="189" fontId="37" fillId="0" borderId="5" xfId="4" applyNumberFormat="1" applyFont="1" applyBorder="1" applyAlignment="1">
      <alignment horizontal="center" vertical="top" shrinkToFit="1"/>
    </xf>
    <xf numFmtId="43" fontId="41" fillId="0" borderId="4" xfId="3" applyFont="1" applyBorder="1" applyAlignment="1">
      <alignment horizontal="center" vertical="top" shrinkToFit="1"/>
    </xf>
    <xf numFmtId="43" fontId="41" fillId="0" borderId="0" xfId="3" applyFont="1" applyBorder="1" applyAlignment="1">
      <alignment horizontal="center" vertical="top" shrinkToFit="1"/>
    </xf>
    <xf numFmtId="43" fontId="41" fillId="0" borderId="5" xfId="3" applyFont="1" applyBorder="1" applyAlignment="1">
      <alignment horizontal="center" vertical="top" shrinkToFit="1"/>
    </xf>
    <xf numFmtId="192" fontId="14" fillId="0" borderId="0" xfId="0" applyNumberFormat="1" applyFont="1" applyBorder="1" applyAlignment="1">
      <alignment horizontal="center" vertical="center"/>
    </xf>
    <xf numFmtId="0" fontId="61" fillId="0" borderId="14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 vertical="center"/>
    </xf>
    <xf numFmtId="0" fontId="53" fillId="0" borderId="17" xfId="0" applyFont="1" applyBorder="1" applyAlignment="1">
      <alignment horizontal="center"/>
    </xf>
    <xf numFmtId="0" fontId="53" fillId="0" borderId="18" xfId="0" applyFont="1" applyBorder="1" applyAlignment="1">
      <alignment horizontal="center"/>
    </xf>
    <xf numFmtId="0" fontId="20" fillId="0" borderId="1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195" fontId="65" fillId="0" borderId="19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right"/>
    </xf>
    <xf numFmtId="0" fontId="16" fillId="0" borderId="2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43" fontId="17" fillId="0" borderId="9" xfId="3" applyFont="1" applyFill="1" applyBorder="1" applyAlignment="1">
      <alignment horizontal="center"/>
    </xf>
    <xf numFmtId="43" fontId="17" fillId="0" borderId="17" xfId="3" applyFont="1" applyFill="1" applyBorder="1" applyAlignment="1">
      <alignment horizontal="right"/>
    </xf>
    <xf numFmtId="43" fontId="17" fillId="0" borderId="19" xfId="3" applyFont="1" applyFill="1" applyBorder="1" applyAlignment="1">
      <alignment horizontal="right"/>
    </xf>
    <xf numFmtId="43" fontId="17" fillId="0" borderId="18" xfId="3" applyFont="1" applyFill="1" applyBorder="1" applyAlignment="1">
      <alignment horizontal="right"/>
    </xf>
    <xf numFmtId="0" fontId="16" fillId="0" borderId="0" xfId="0" applyFont="1" applyBorder="1" applyAlignment="1">
      <alignment horizontal="right" vertical="top"/>
    </xf>
    <xf numFmtId="39" fontId="46" fillId="0" borderId="23" xfId="5" quotePrefix="1" applyNumberFormat="1" applyFont="1" applyFill="1" applyBorder="1" applyAlignment="1">
      <alignment horizontal="center" vertical="top"/>
    </xf>
    <xf numFmtId="39" fontId="46" fillId="0" borderId="24" xfId="5" quotePrefix="1" applyNumberFormat="1" applyFont="1" applyFill="1" applyBorder="1" applyAlignment="1">
      <alignment horizontal="center" vertical="top"/>
    </xf>
    <xf numFmtId="39" fontId="46" fillId="0" borderId="25" xfId="5" quotePrefix="1" applyNumberFormat="1" applyFont="1" applyFill="1" applyBorder="1" applyAlignment="1">
      <alignment horizontal="center" vertical="top"/>
    </xf>
  </cellXfs>
  <cellStyles count="8">
    <cellStyle name="Comma" xfId="3" builtinId="3"/>
    <cellStyle name="Comma 2" xfId="7"/>
    <cellStyle name="Comma_ใบหักภาษี ณ ที่จ่าย สำหรับ ภงด3" xfId="1"/>
    <cellStyle name="Normal" xfId="0" builtinId="0"/>
    <cellStyle name="Normal 2 2" xfId="6"/>
    <cellStyle name="Normal_ใบหักภาษี ณ ที่จ่าย สำหรับ ภงด3" xfId="2"/>
    <cellStyle name="Percent" xfId="4" builtinId="5"/>
    <cellStyle name="หมายเหตุ" xfId="5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HT-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om\Desktop\&#3651;&#3610;&#3649;&#3609;&#3610;&#3616;&#3591;&#3604;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-"/>
      <sheetName val="INFO"/>
      <sheetName val="DT"/>
      <sheetName val="1"/>
      <sheetName val="2"/>
      <sheetName val="3"/>
      <sheetName val="4"/>
      <sheetName val="Form"/>
      <sheetName val="DT (2)"/>
      <sheetName val="Page"/>
      <sheetName val="THAWI-50"/>
      <sheetName val="THAWI-50 (2)"/>
    </sheetNames>
    <sheetDataSet>
      <sheetData sheetId="0"/>
      <sheetData sheetId="1"/>
      <sheetData sheetId="2">
        <row r="1">
          <cell r="B1" t="str">
            <v>0 1055 48072 66 7</v>
          </cell>
        </row>
        <row r="2">
          <cell r="B2" t="str">
            <v>3 0318 3007 3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อธิบาย"/>
      <sheetName val="Rate"/>
      <sheetName val="DATA"/>
      <sheetName val="คำนวณภาษี"/>
      <sheetName val="PTAX"/>
      <sheetName val="PRoll"/>
      <sheetName val="FORM"/>
      <sheetName val="DATAS"/>
      <sheetName val="1KOR"/>
    </sheetNames>
    <sheetDataSet>
      <sheetData sheetId="0"/>
      <sheetData sheetId="1"/>
      <sheetData sheetId="2">
        <row r="2">
          <cell r="A2">
            <v>238901</v>
          </cell>
        </row>
        <row r="3">
          <cell r="A3">
            <v>238929</v>
          </cell>
        </row>
        <row r="4">
          <cell r="A4">
            <v>238960</v>
          </cell>
        </row>
        <row r="5">
          <cell r="A5">
            <v>238990</v>
          </cell>
        </row>
        <row r="6">
          <cell r="A6">
            <v>239021</v>
          </cell>
        </row>
        <row r="7">
          <cell r="A7">
            <v>239051</v>
          </cell>
        </row>
        <row r="8">
          <cell r="A8">
            <v>239082</v>
          </cell>
        </row>
        <row r="9">
          <cell r="A9">
            <v>239113</v>
          </cell>
        </row>
        <row r="10">
          <cell r="A10">
            <v>239143</v>
          </cell>
        </row>
        <row r="11">
          <cell r="A11">
            <v>239174</v>
          </cell>
        </row>
        <row r="12">
          <cell r="A12">
            <v>239204</v>
          </cell>
        </row>
        <row r="13">
          <cell r="A13">
            <v>239235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zoomScaleNormal="100" workbookViewId="0">
      <selection activeCell="B9" sqref="B9"/>
    </sheetView>
  </sheetViews>
  <sheetFormatPr defaultColWidth="9" defaultRowHeight="19.8" x14ac:dyDescent="0.5"/>
  <cols>
    <col min="1" max="5" width="8.296875" style="2" customWidth="1"/>
    <col min="6" max="6" width="13.19921875" style="2" hidden="1" customWidth="1"/>
    <col min="7" max="7" width="15.59765625" style="3" customWidth="1"/>
    <col min="8" max="8" width="11.59765625" style="2" customWidth="1"/>
    <col min="9" max="9" width="10.3984375" style="2" customWidth="1"/>
    <col min="10" max="10" width="10.19921875" style="2" bestFit="1" customWidth="1"/>
    <col min="11" max="11" width="3.296875" style="294" bestFit="1" customWidth="1"/>
    <col min="12" max="12" width="9" style="2"/>
    <col min="13" max="13" width="58.5" style="2" customWidth="1"/>
    <col min="14" max="16384" width="9" style="2"/>
  </cols>
  <sheetData>
    <row r="1" spans="1:21" ht="3" customHeight="1" x14ac:dyDescent="0.5">
      <c r="A1" s="295"/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s="5" customFormat="1" ht="3" customHeight="1" x14ac:dyDescent="0.25">
      <c r="A2" s="295"/>
      <c r="B2" s="295"/>
      <c r="C2" s="295"/>
      <c r="D2" s="295"/>
      <c r="E2" s="295"/>
      <c r="F2" s="295"/>
      <c r="G2" s="295"/>
      <c r="H2" s="295"/>
      <c r="I2" s="295"/>
      <c r="J2" s="295"/>
      <c r="K2" s="343"/>
    </row>
    <row r="3" spans="1:21" s="272" customFormat="1" ht="18.45" customHeight="1" x14ac:dyDescent="0.25">
      <c r="A3" s="296"/>
      <c r="B3" s="296"/>
      <c r="C3" s="296"/>
      <c r="D3" s="296"/>
      <c r="E3" s="296"/>
      <c r="F3" s="328"/>
      <c r="G3" s="329"/>
      <c r="H3" s="357"/>
      <c r="I3" s="357"/>
      <c r="J3" s="357"/>
      <c r="K3" s="296"/>
    </row>
    <row r="4" spans="1:21" s="1" customFormat="1" ht="51" customHeight="1" x14ac:dyDescent="0.25">
      <c r="A4" s="330" t="s">
        <v>10</v>
      </c>
      <c r="B4" s="330" t="s">
        <v>8</v>
      </c>
      <c r="C4" s="330" t="s">
        <v>106</v>
      </c>
      <c r="D4" s="330" t="s">
        <v>99</v>
      </c>
      <c r="E4" s="330" t="s">
        <v>107</v>
      </c>
      <c r="F4" s="331" t="s">
        <v>102</v>
      </c>
      <c r="G4" s="332" t="s">
        <v>5</v>
      </c>
      <c r="H4" s="330" t="s">
        <v>3</v>
      </c>
      <c r="I4" s="330" t="s">
        <v>11</v>
      </c>
      <c r="J4" s="330" t="s">
        <v>109</v>
      </c>
      <c r="K4" s="330" t="s">
        <v>2</v>
      </c>
      <c r="M4" s="341" t="s">
        <v>137</v>
      </c>
    </row>
    <row r="5" spans="1:21" x14ac:dyDescent="0.5">
      <c r="A5" s="333" t="s">
        <v>161</v>
      </c>
      <c r="B5" s="333">
        <v>1</v>
      </c>
      <c r="C5" s="334" t="s">
        <v>108</v>
      </c>
      <c r="D5" s="333" t="s">
        <v>138</v>
      </c>
      <c r="E5" s="333" t="s">
        <v>141</v>
      </c>
      <c r="F5" s="335" t="str">
        <f>CONCATENATE(C5,D5," ",E5)</f>
        <v>นายภูเขา อารา</v>
      </c>
      <c r="G5" s="336">
        <v>1101800381899</v>
      </c>
      <c r="H5" s="337">
        <v>55000</v>
      </c>
      <c r="I5" s="338">
        <v>5</v>
      </c>
      <c r="J5" s="339" t="s">
        <v>162</v>
      </c>
      <c r="K5" s="340">
        <v>1</v>
      </c>
      <c r="M5" s="342" t="str">
        <f>CONCATENATE(A5,"|",G5,"|",C5,"|",D5,"|",E5,"|",J5,"|",H5,"|",I5,"|",K5)</f>
        <v>401N|1101800381899|นาย|ภูเขา|อารา|30/09/2564|55000|5|1</v>
      </c>
    </row>
    <row r="6" spans="1:21" x14ac:dyDescent="0.5">
      <c r="A6" s="333" t="s">
        <v>161</v>
      </c>
      <c r="B6" s="333">
        <v>2</v>
      </c>
      <c r="C6" s="334" t="s">
        <v>108</v>
      </c>
      <c r="D6" s="333" t="s">
        <v>139</v>
      </c>
      <c r="E6" s="333" t="s">
        <v>142</v>
      </c>
      <c r="F6" s="335" t="str">
        <f t="shared" ref="F6:F7" si="0">CONCATENATE(C6,D6," ",E6)</f>
        <v>นายดินน้ำ หอมหอม</v>
      </c>
      <c r="G6" s="336">
        <v>1200600203502</v>
      </c>
      <c r="H6" s="337">
        <v>20000</v>
      </c>
      <c r="I6" s="338">
        <v>0</v>
      </c>
      <c r="J6" s="339" t="s">
        <v>162</v>
      </c>
      <c r="K6" s="340">
        <v>1</v>
      </c>
      <c r="M6" s="342" t="str">
        <f>CONCATENATE(A6,"|",G6,"|",C6,"|",D6,"|",E6,"|",J6,"|",H6,"|",I6,"|",K6)</f>
        <v>401N|1200600203502|นาย|ดินน้ำ|หอมหอม|30/09/2564|20000|0|1</v>
      </c>
    </row>
    <row r="7" spans="1:21" x14ac:dyDescent="0.5">
      <c r="A7" s="333" t="s">
        <v>161</v>
      </c>
      <c r="B7" s="333">
        <v>3</v>
      </c>
      <c r="C7" s="334" t="s">
        <v>108</v>
      </c>
      <c r="D7" s="333" t="s">
        <v>140</v>
      </c>
      <c r="E7" s="333" t="s">
        <v>143</v>
      </c>
      <c r="F7" s="335" t="str">
        <f t="shared" si="0"/>
        <v>นายมาดิน เดินเล่น</v>
      </c>
      <c r="G7" s="336">
        <v>3100600945158</v>
      </c>
      <c r="H7" s="337">
        <v>18500</v>
      </c>
      <c r="I7" s="338">
        <v>0</v>
      </c>
      <c r="J7" s="339" t="s">
        <v>162</v>
      </c>
      <c r="K7" s="340">
        <v>1</v>
      </c>
      <c r="M7" s="342" t="str">
        <f>CONCATENATE(A7,"|",G7,"|",C7,"|",D7,"|",E7,"|",J7,"|",H7,"|",I7,"|",K7)</f>
        <v>401N|3100600945158|นาย|มาดิน|เดินเล่น|30/09/2564|18500|0|1</v>
      </c>
    </row>
    <row r="9" spans="1:21" ht="20.399999999999999" x14ac:dyDescent="0.55000000000000004">
      <c r="C9" s="358" t="s">
        <v>163</v>
      </c>
      <c r="D9" s="358"/>
      <c r="E9" s="358"/>
      <c r="F9" s="358"/>
      <c r="G9" s="358"/>
      <c r="H9" s="344">
        <f>SUM(H5:H8)</f>
        <v>93500</v>
      </c>
      <c r="I9" s="344">
        <f>SUM(I5:I8)</f>
        <v>5</v>
      </c>
    </row>
  </sheetData>
  <mergeCells count="2">
    <mergeCell ref="H3:J3"/>
    <mergeCell ref="C9:G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"/>
  <sheetViews>
    <sheetView zoomScale="55" zoomScaleNormal="55" workbookViewId="0">
      <selection activeCell="C5" sqref="C5"/>
    </sheetView>
  </sheetViews>
  <sheetFormatPr defaultColWidth="9" defaultRowHeight="19.8" x14ac:dyDescent="0.5"/>
  <cols>
    <col min="1" max="1" width="9" style="347"/>
    <col min="2" max="2" width="8.296875" style="347" customWidth="1"/>
    <col min="3" max="3" width="14.3984375" style="347" bestFit="1" customWidth="1"/>
    <col min="4" max="6" width="8.296875" style="347" customWidth="1"/>
    <col min="7" max="7" width="12.59765625" style="347" bestFit="1" customWidth="1"/>
    <col min="8" max="8" width="12.59765625" style="347" customWidth="1"/>
    <col min="9" max="9" width="18.69921875" style="347" bestFit="1" customWidth="1"/>
    <col min="10" max="14" width="13.09765625" style="347" customWidth="1"/>
    <col min="15" max="15" width="9" style="347"/>
    <col min="16" max="16" width="83.296875" style="347" bestFit="1" customWidth="1"/>
    <col min="17" max="24" width="9" style="347"/>
    <col min="34" max="16384" width="9" style="347"/>
  </cols>
  <sheetData>
    <row r="1" spans="1:33" s="348" customFormat="1" ht="40.799999999999997" x14ac:dyDescent="0.25">
      <c r="A1" s="350" t="s">
        <v>10</v>
      </c>
      <c r="B1" s="350" t="s">
        <v>8</v>
      </c>
      <c r="C1" s="350" t="s">
        <v>9</v>
      </c>
      <c r="D1" s="350" t="s">
        <v>106</v>
      </c>
      <c r="E1" s="350" t="s">
        <v>99</v>
      </c>
      <c r="F1" s="350" t="s">
        <v>129</v>
      </c>
      <c r="G1" s="350" t="s">
        <v>107</v>
      </c>
      <c r="H1" s="350" t="s">
        <v>164</v>
      </c>
      <c r="I1" s="351" t="s">
        <v>102</v>
      </c>
      <c r="J1" s="352" t="s">
        <v>109</v>
      </c>
      <c r="K1" s="352" t="s">
        <v>111</v>
      </c>
      <c r="L1" s="352" t="s">
        <v>130</v>
      </c>
      <c r="M1" s="352" t="s">
        <v>131</v>
      </c>
      <c r="N1" s="351" t="s">
        <v>132</v>
      </c>
      <c r="P1" s="341" t="s">
        <v>137</v>
      </c>
    </row>
    <row r="2" spans="1:33" x14ac:dyDescent="0.5">
      <c r="A2" s="353" t="s">
        <v>165</v>
      </c>
      <c r="B2" s="353">
        <v>1</v>
      </c>
      <c r="C2" s="354" t="s">
        <v>166</v>
      </c>
      <c r="D2" s="353" t="s">
        <v>108</v>
      </c>
      <c r="E2" s="353" t="s">
        <v>167</v>
      </c>
      <c r="F2" s="353"/>
      <c r="G2" s="353" t="s">
        <v>168</v>
      </c>
      <c r="H2" s="353">
        <v>1572757269</v>
      </c>
      <c r="I2" s="355" t="str">
        <f>CONCATENATE(D2,E2," ",G2)</f>
        <v>นายลมลม เย็นเย็น</v>
      </c>
      <c r="J2" s="306" t="s">
        <v>162</v>
      </c>
      <c r="K2" s="305">
        <v>15</v>
      </c>
      <c r="L2" s="356">
        <v>1125</v>
      </c>
      <c r="M2" s="323">
        <f>ROUND((K2*(L2/100)),2)</f>
        <v>168.75</v>
      </c>
      <c r="N2" s="355">
        <v>1</v>
      </c>
      <c r="P2" s="349" t="str">
        <f>CONCATENATE(A2,"|",B2,"|",C2,"|",D2,"|",E2,"|",F2,"|",G2,"|",H2,"|",J2,"|",K2,"|",L2,"|",M2,"|",N2)</f>
        <v>404A|1|3100601758998|นาย|ลมลม||เย็นเย็น|1572757269|30/09/2564|15|1125|168.75|1</v>
      </c>
      <c r="Y2" s="347"/>
      <c r="Z2" s="347"/>
      <c r="AA2" s="347"/>
      <c r="AB2" s="347"/>
      <c r="AC2" s="347"/>
      <c r="AD2" s="347"/>
      <c r="AE2" s="347"/>
      <c r="AF2" s="347"/>
      <c r="AG2" s="347"/>
    </row>
    <row r="3" spans="1:33" x14ac:dyDescent="0.5">
      <c r="A3" s="353" t="s">
        <v>165</v>
      </c>
      <c r="B3" s="353">
        <v>2</v>
      </c>
      <c r="C3" s="354" t="s">
        <v>169</v>
      </c>
      <c r="D3" s="353" t="s">
        <v>108</v>
      </c>
      <c r="E3" s="353" t="s">
        <v>170</v>
      </c>
      <c r="F3" s="353"/>
      <c r="G3" s="353" t="s">
        <v>171</v>
      </c>
      <c r="H3" s="353">
        <v>1572757269</v>
      </c>
      <c r="I3" s="355" t="str">
        <f>CONCATENATE(D3,E3," ",G3)</f>
        <v>นายดีดี สวัสดี</v>
      </c>
      <c r="J3" s="306" t="s">
        <v>162</v>
      </c>
      <c r="K3" s="305">
        <v>15</v>
      </c>
      <c r="L3" s="356">
        <v>1125</v>
      </c>
      <c r="M3" s="323">
        <f t="shared" ref="M3:M4" si="0">ROUND((K3*(L3/100)),2)</f>
        <v>168.75</v>
      </c>
      <c r="N3" s="355">
        <v>1</v>
      </c>
      <c r="P3" s="349" t="str">
        <f>CONCATENATE(A3,"|",B3,"|",C3,"|",D3,"|",E3,"|",F3,"|",G3,"|",H3,"|",J3,"|",K3,"|",L3,"|",M3,"|",N3)</f>
        <v>404A|2|34101001753853|นาย|ดีดี||สวัสดี|1572757269|30/09/2564|15|1125|168.75|1</v>
      </c>
      <c r="Y3" s="347"/>
      <c r="Z3" s="347"/>
      <c r="AA3" s="347"/>
      <c r="AB3" s="347"/>
      <c r="AC3" s="347"/>
      <c r="AD3" s="347"/>
      <c r="AE3" s="347"/>
      <c r="AF3" s="347"/>
      <c r="AG3" s="347"/>
    </row>
    <row r="4" spans="1:33" x14ac:dyDescent="0.5">
      <c r="A4" s="353" t="s">
        <v>165</v>
      </c>
      <c r="B4" s="353">
        <v>3</v>
      </c>
      <c r="C4" s="354" t="s">
        <v>172</v>
      </c>
      <c r="D4" s="353" t="s">
        <v>108</v>
      </c>
      <c r="E4" s="353" t="s">
        <v>173</v>
      </c>
      <c r="F4" s="353"/>
      <c r="G4" s="353" t="s">
        <v>174</v>
      </c>
      <c r="H4" s="353">
        <v>1572757269</v>
      </c>
      <c r="I4" s="355" t="str">
        <f>CONCATENATE(D4,E4," ",G4)</f>
        <v>นายไม่ชอบ ชอบมาก</v>
      </c>
      <c r="J4" s="306" t="s">
        <v>162</v>
      </c>
      <c r="K4" s="305">
        <v>15</v>
      </c>
      <c r="L4" s="356">
        <v>1125</v>
      </c>
      <c r="M4" s="323">
        <f t="shared" si="0"/>
        <v>168.75</v>
      </c>
      <c r="N4" s="355">
        <v>1</v>
      </c>
      <c r="P4" s="349" t="str">
        <f t="shared" ref="P4" si="1">CONCATENATE(A4,"|",B4,"|",C4,"|",D4,"|",E4,"|",F4,"|",G4,"|",H4,"|",J4,"|",K4,"|",L4,"|",M4,"|",N4)</f>
        <v>404A|3|3660300369831|นาย|ไม่ชอบ||ชอบมาก|1572757269|30/09/2564|15|1125|168.75|1</v>
      </c>
      <c r="Y4" s="347"/>
      <c r="Z4" s="347"/>
      <c r="AA4" s="347"/>
      <c r="AB4" s="347"/>
      <c r="AC4" s="347"/>
      <c r="AD4" s="347"/>
      <c r="AE4" s="347"/>
      <c r="AF4" s="347"/>
      <c r="AG4" s="34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2"/>
  <sheetViews>
    <sheetView zoomScale="40" zoomScaleNormal="40" workbookViewId="0">
      <selection activeCell="AL2" sqref="AL2:AL4"/>
    </sheetView>
  </sheetViews>
  <sheetFormatPr defaultColWidth="9" defaultRowHeight="19.8" x14ac:dyDescent="0.5"/>
  <cols>
    <col min="1" max="1" width="3.8984375" style="315" bestFit="1" customWidth="1"/>
    <col min="2" max="2" width="11.09765625" style="315" bestFit="1" customWidth="1"/>
    <col min="3" max="3" width="4.8984375" style="316" bestFit="1" customWidth="1"/>
    <col min="4" max="4" width="6" style="315" bestFit="1" customWidth="1"/>
    <col min="5" max="5" width="4.5" style="315" bestFit="1" customWidth="1"/>
    <col min="6" max="6" width="5.19921875" style="315" bestFit="1" customWidth="1"/>
    <col min="7" max="7" width="11.19921875" style="315" bestFit="1" customWidth="1"/>
    <col min="8" max="8" width="6.5" style="315" bestFit="1" customWidth="1"/>
    <col min="9" max="9" width="6.69921875" style="315" bestFit="1" customWidth="1"/>
    <col min="10" max="10" width="3.69921875" style="315" bestFit="1" customWidth="1"/>
    <col min="11" max="11" width="5.59765625" style="315" bestFit="1" customWidth="1"/>
    <col min="12" max="12" width="6.296875" style="322" bestFit="1" customWidth="1"/>
    <col min="13" max="13" width="3.796875" style="315" bestFit="1" customWidth="1"/>
    <col min="14" max="14" width="7.59765625" style="315" bestFit="1" customWidth="1"/>
    <col min="15" max="15" width="3.296875" style="315" bestFit="1" customWidth="1"/>
    <col min="16" max="16" width="3.796875" style="315" bestFit="1" customWidth="1"/>
    <col min="17" max="17" width="8.5" style="315" bestFit="1" customWidth="1"/>
    <col min="18" max="18" width="7.3984375" style="315" bestFit="1" customWidth="1"/>
    <col min="19" max="19" width="11.19921875" style="315" bestFit="1" customWidth="1"/>
    <col min="20" max="20" width="8.19921875" style="315" bestFit="1" customWidth="1"/>
    <col min="21" max="21" width="9.5" style="315" bestFit="1" customWidth="1"/>
    <col min="22" max="22" width="13.59765625" style="315" bestFit="1" customWidth="1"/>
    <col min="23" max="23" width="11.09765625" style="315" bestFit="1" customWidth="1"/>
    <col min="24" max="24" width="12.296875" style="327" bestFit="1" customWidth="1"/>
    <col min="25" max="25" width="12.59765625" style="327" bestFit="1" customWidth="1"/>
    <col min="26" max="26" width="12.59765625" style="315" bestFit="1" customWidth="1"/>
    <col min="27" max="27" width="57.09765625" style="2" hidden="1" customWidth="1"/>
    <col min="28" max="28" width="12.09765625" style="2" hidden="1" customWidth="1"/>
    <col min="29" max="29" width="7" style="2" hidden="1" customWidth="1"/>
    <col min="30" max="30" width="11.59765625" style="2" hidden="1" customWidth="1"/>
    <col min="31" max="31" width="10.3984375" style="2" hidden="1" customWidth="1"/>
    <col min="32" max="32" width="10.19921875" style="2" hidden="1" customWidth="1"/>
    <col min="33" max="33" width="2.3984375" style="2" hidden="1" customWidth="1"/>
    <col min="34" max="34" width="7.59765625" style="2" hidden="1" customWidth="1"/>
    <col min="35" max="35" width="3.3984375" style="5" hidden="1" customWidth="1"/>
    <col min="36" max="36" width="3.3984375" style="293" hidden="1" customWidth="1"/>
    <col min="37" max="37" width="9" style="2"/>
    <col min="38" max="38" width="83.296875" style="345" bestFit="1" customWidth="1"/>
    <col min="39" max="16384" width="9" style="2"/>
  </cols>
  <sheetData>
    <row r="1" spans="1:38" s="1" customFormat="1" ht="51" customHeight="1" x14ac:dyDescent="0.25">
      <c r="A1" s="297" t="s">
        <v>8</v>
      </c>
      <c r="B1" s="297" t="s">
        <v>9</v>
      </c>
      <c r="C1" s="298" t="s">
        <v>0</v>
      </c>
      <c r="D1" s="297" t="s">
        <v>106</v>
      </c>
      <c r="E1" s="297" t="s">
        <v>99</v>
      </c>
      <c r="F1" s="297" t="s">
        <v>129</v>
      </c>
      <c r="G1" s="297" t="s">
        <v>107</v>
      </c>
      <c r="H1" s="299" t="s">
        <v>114</v>
      </c>
      <c r="I1" s="299" t="s">
        <v>125</v>
      </c>
      <c r="J1" s="299" t="s">
        <v>115</v>
      </c>
      <c r="K1" s="299" t="s">
        <v>116</v>
      </c>
      <c r="L1" s="317" t="s">
        <v>19</v>
      </c>
      <c r="M1" s="299" t="s">
        <v>117</v>
      </c>
      <c r="N1" s="299" t="s">
        <v>118</v>
      </c>
      <c r="O1" s="299" t="s">
        <v>119</v>
      </c>
      <c r="P1" s="299" t="s">
        <v>120</v>
      </c>
      <c r="Q1" s="299" t="s">
        <v>121</v>
      </c>
      <c r="R1" s="299" t="s">
        <v>122</v>
      </c>
      <c r="S1" s="299" t="s">
        <v>123</v>
      </c>
      <c r="T1" s="299" t="s">
        <v>124</v>
      </c>
      <c r="U1" s="299" t="s">
        <v>109</v>
      </c>
      <c r="V1" s="299" t="s">
        <v>10</v>
      </c>
      <c r="W1" s="299" t="s">
        <v>111</v>
      </c>
      <c r="X1" s="324" t="s">
        <v>130</v>
      </c>
      <c r="Y1" s="324" t="s">
        <v>131</v>
      </c>
      <c r="Z1" s="299" t="s">
        <v>132</v>
      </c>
      <c r="AA1" s="273" t="s">
        <v>4</v>
      </c>
      <c r="AB1" s="287" t="s">
        <v>10</v>
      </c>
      <c r="AC1" s="287" t="s">
        <v>111</v>
      </c>
      <c r="AD1" s="287" t="s">
        <v>3</v>
      </c>
      <c r="AE1" s="287" t="s">
        <v>11</v>
      </c>
      <c r="AF1" s="287" t="s">
        <v>109</v>
      </c>
      <c r="AG1" s="12"/>
      <c r="AH1" s="284" t="s">
        <v>12</v>
      </c>
      <c r="AI1" s="285" t="s">
        <v>1</v>
      </c>
      <c r="AJ1" s="286" t="s">
        <v>2</v>
      </c>
      <c r="AL1" s="341" t="s">
        <v>137</v>
      </c>
    </row>
    <row r="2" spans="1:38" x14ac:dyDescent="0.5">
      <c r="A2" s="300">
        <v>1</v>
      </c>
      <c r="B2" s="301" t="s">
        <v>153</v>
      </c>
      <c r="C2" s="302">
        <v>0</v>
      </c>
      <c r="D2" s="300" t="s">
        <v>108</v>
      </c>
      <c r="E2" s="300" t="s">
        <v>138</v>
      </c>
      <c r="F2" s="302" t="s">
        <v>156</v>
      </c>
      <c r="G2" s="300" t="s">
        <v>141</v>
      </c>
      <c r="H2" s="303" t="s">
        <v>134</v>
      </c>
      <c r="I2" s="303" t="s">
        <v>134</v>
      </c>
      <c r="J2" s="303" t="s">
        <v>134</v>
      </c>
      <c r="K2" s="303" t="s">
        <v>134</v>
      </c>
      <c r="L2" s="318">
        <v>10</v>
      </c>
      <c r="M2" s="303" t="s">
        <v>134</v>
      </c>
      <c r="N2" s="303" t="s">
        <v>134</v>
      </c>
      <c r="O2" s="303" t="s">
        <v>134</v>
      </c>
      <c r="P2" s="303" t="s">
        <v>134</v>
      </c>
      <c r="Q2" s="304" t="s">
        <v>127</v>
      </c>
      <c r="R2" s="304" t="s">
        <v>126</v>
      </c>
      <c r="S2" s="304" t="s">
        <v>128</v>
      </c>
      <c r="T2" s="305">
        <v>12130</v>
      </c>
      <c r="U2" s="306" t="s">
        <v>133</v>
      </c>
      <c r="V2" s="305" t="s">
        <v>101</v>
      </c>
      <c r="W2" s="305">
        <v>3</v>
      </c>
      <c r="X2" s="307" t="s">
        <v>135</v>
      </c>
      <c r="Y2" s="308" t="s">
        <v>136</v>
      </c>
      <c r="Z2" s="304">
        <v>1</v>
      </c>
      <c r="AA2" s="274" t="s">
        <v>105</v>
      </c>
      <c r="AB2" s="288" t="s">
        <v>101</v>
      </c>
      <c r="AC2" s="292">
        <v>3</v>
      </c>
      <c r="AD2" s="290">
        <v>30000</v>
      </c>
      <c r="AE2" s="291">
        <f>ROUND((AD2*(AC2/100)),2)</f>
        <v>900</v>
      </c>
      <c r="AF2" s="289" t="s">
        <v>110</v>
      </c>
      <c r="AG2" s="13"/>
      <c r="AH2" s="281">
        <v>0</v>
      </c>
      <c r="AI2" s="282">
        <f t="shared" ref="AI2:AI33" si="0">IF(ISNUMBER(A2),CEILING(A2/6,1),"")</f>
        <v>1</v>
      </c>
      <c r="AJ2" s="283">
        <v>1</v>
      </c>
      <c r="AL2" s="342" t="str">
        <f>CONCATENATE(A2,"|",B2,"|",C2,"|",D2,"|",E2,"|",F2,"|",G2,"|",H2,"|",I2,"|",J2,"|",K2,"|",L2,"|",M2,"|",N2,"|",O2,"|",P2,"|",Q2,"|",R2,"|",S2,"|",T2,"|",U2,"|",V2,"|",W2,"|",X2,"|",Y2,"|",Z2)</f>
        <v>1|1101800381899|0|นาย|ภูเขา|_|อารา|-|-|-|-|10|-|-|-|-|ประชาธิปัตย์|ธัญบุรี|ปทุมธานี|12130|20/09/2564|ค่าจ้าง|3|30000.00|900.00|1</v>
      </c>
    </row>
    <row r="3" spans="1:38" x14ac:dyDescent="0.5">
      <c r="A3" s="300">
        <v>2</v>
      </c>
      <c r="B3" s="301" t="s">
        <v>154</v>
      </c>
      <c r="C3" s="302">
        <v>0</v>
      </c>
      <c r="D3" s="300" t="s">
        <v>108</v>
      </c>
      <c r="E3" s="300" t="s">
        <v>139</v>
      </c>
      <c r="F3" s="300" t="s">
        <v>156</v>
      </c>
      <c r="G3" s="300" t="s">
        <v>142</v>
      </c>
      <c r="H3" s="304"/>
      <c r="I3" s="304"/>
      <c r="J3" s="304"/>
      <c r="K3" s="304"/>
      <c r="L3" s="319">
        <v>53</v>
      </c>
      <c r="M3" s="304"/>
      <c r="N3" s="304"/>
      <c r="O3" s="304"/>
      <c r="P3" s="304"/>
      <c r="Q3" s="304" t="s">
        <v>144</v>
      </c>
      <c r="R3" s="304" t="s">
        <v>145</v>
      </c>
      <c r="S3" s="304" t="s">
        <v>128</v>
      </c>
      <c r="T3" s="304">
        <v>12130</v>
      </c>
      <c r="U3" s="306" t="s">
        <v>149</v>
      </c>
      <c r="V3" s="304" t="s">
        <v>151</v>
      </c>
      <c r="W3" s="304">
        <v>3</v>
      </c>
      <c r="X3" s="307" t="s">
        <v>157</v>
      </c>
      <c r="Y3" s="308" t="s">
        <v>158</v>
      </c>
      <c r="Z3" s="304">
        <v>1</v>
      </c>
      <c r="AA3" s="274" t="s">
        <v>103</v>
      </c>
      <c r="AB3" s="288" t="s">
        <v>101</v>
      </c>
      <c r="AC3" s="292">
        <v>3</v>
      </c>
      <c r="AD3" s="290">
        <v>10000</v>
      </c>
      <c r="AE3" s="291">
        <f t="shared" ref="AE3:AE66" si="1">ROUND((AD3*(AC3/100)),2)</f>
        <v>300</v>
      </c>
      <c r="AF3" s="289" t="s">
        <v>113</v>
      </c>
      <c r="AG3" s="13"/>
      <c r="AH3" s="281">
        <v>0</v>
      </c>
      <c r="AI3" s="282">
        <f t="shared" si="0"/>
        <v>1</v>
      </c>
      <c r="AJ3" s="283">
        <v>1</v>
      </c>
      <c r="AL3" s="342" t="str">
        <f t="shared" ref="AL3:AL66" si="2">CONCATENATE(A3,"|",B3,"|",C3,"|",D3,"|",E3,"|",F3,"|",G3,"|",H3,"|",I3,"|",J3,"|",K3,"|",L3,"|",M3,"|",N3,"|",O3,"|",P3,"|",Q3,"|",R3,"|",S3,"|",T3,"|",U3,"|",V3,"|",W3,"|",X3,"|",Y3,"|",Z3)</f>
        <v>2|1200600203502|0|นาย|ดินน้ำ|_|หอมหอม|||||53|||||คลองสอง|คลองหลวง|ปทุมธานี|12130|15/09/2564|ค่าบริการ|3|50000.00|1500.00|1</v>
      </c>
    </row>
    <row r="4" spans="1:38" x14ac:dyDescent="0.5">
      <c r="A4" s="300">
        <v>3</v>
      </c>
      <c r="B4" s="301" t="s">
        <v>155</v>
      </c>
      <c r="C4" s="302">
        <v>0</v>
      </c>
      <c r="D4" s="300" t="s">
        <v>108</v>
      </c>
      <c r="E4" s="300" t="s">
        <v>140</v>
      </c>
      <c r="F4" s="300" t="s">
        <v>156</v>
      </c>
      <c r="G4" s="300" t="s">
        <v>143</v>
      </c>
      <c r="H4" s="304"/>
      <c r="I4" s="304"/>
      <c r="J4" s="304"/>
      <c r="K4" s="304"/>
      <c r="L4" s="319">
        <v>23</v>
      </c>
      <c r="M4" s="304"/>
      <c r="N4" s="304"/>
      <c r="O4" s="304"/>
      <c r="P4" s="304"/>
      <c r="Q4" s="304" t="s">
        <v>147</v>
      </c>
      <c r="R4" s="304" t="s">
        <v>146</v>
      </c>
      <c r="S4" s="304" t="s">
        <v>148</v>
      </c>
      <c r="T4" s="304">
        <v>10210</v>
      </c>
      <c r="U4" s="306" t="s">
        <v>150</v>
      </c>
      <c r="V4" s="304" t="s">
        <v>152</v>
      </c>
      <c r="W4" s="304">
        <v>3</v>
      </c>
      <c r="X4" s="307" t="s">
        <v>159</v>
      </c>
      <c r="Y4" s="308" t="s">
        <v>160</v>
      </c>
      <c r="Z4" s="304">
        <v>1</v>
      </c>
      <c r="AA4" s="274" t="s">
        <v>104</v>
      </c>
      <c r="AB4" s="288" t="s">
        <v>101</v>
      </c>
      <c r="AC4" s="292">
        <v>3</v>
      </c>
      <c r="AD4" s="290">
        <v>10000</v>
      </c>
      <c r="AE4" s="291">
        <f t="shared" si="1"/>
        <v>300</v>
      </c>
      <c r="AF4" s="289" t="s">
        <v>113</v>
      </c>
      <c r="AG4" s="13"/>
      <c r="AH4" s="281">
        <v>0</v>
      </c>
      <c r="AI4" s="282">
        <f t="shared" si="0"/>
        <v>1</v>
      </c>
      <c r="AJ4" s="283">
        <v>1</v>
      </c>
      <c r="AL4" s="342" t="str">
        <f t="shared" si="2"/>
        <v>3|3100600945158|0|นาย|มาดิน|_|เดินเล่น|||||23|||||สีกัน|ดอนเมือง|กรุงเทพมหานคร|10210|09/09/2564|ค่าธรรมเนียมวิชาชีพ|3|100000.00|3000.00|1</v>
      </c>
    </row>
    <row r="5" spans="1:38" x14ac:dyDescent="0.5">
      <c r="A5" s="300"/>
      <c r="B5" s="300"/>
      <c r="C5" s="302"/>
      <c r="D5" s="300"/>
      <c r="E5" s="300"/>
      <c r="F5" s="300"/>
      <c r="G5" s="300"/>
      <c r="H5" s="304"/>
      <c r="I5" s="304"/>
      <c r="J5" s="304"/>
      <c r="K5" s="304"/>
      <c r="L5" s="319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9"/>
      <c r="Y5" s="309"/>
      <c r="Z5" s="304"/>
      <c r="AA5" s="274"/>
      <c r="AB5" s="288" t="s">
        <v>101</v>
      </c>
      <c r="AC5" s="292"/>
      <c r="AD5" s="290"/>
      <c r="AE5" s="291">
        <f t="shared" si="1"/>
        <v>0</v>
      </c>
      <c r="AF5" s="289"/>
      <c r="AG5" s="13"/>
      <c r="AH5" s="281">
        <v>0</v>
      </c>
      <c r="AI5" s="282" t="str">
        <f t="shared" si="0"/>
        <v/>
      </c>
      <c r="AJ5" s="283">
        <v>1</v>
      </c>
      <c r="AL5" s="342" t="str">
        <f t="shared" si="2"/>
        <v>|||||||||||||||||||||||||</v>
      </c>
    </row>
    <row r="6" spans="1:38" x14ac:dyDescent="0.5">
      <c r="A6" s="300"/>
      <c r="B6" s="300"/>
      <c r="C6" s="302"/>
      <c r="D6" s="300"/>
      <c r="E6" s="300"/>
      <c r="F6" s="300"/>
      <c r="G6" s="300"/>
      <c r="H6" s="304"/>
      <c r="I6" s="304"/>
      <c r="J6" s="304"/>
      <c r="K6" s="304"/>
      <c r="L6" s="319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9"/>
      <c r="Y6" s="309"/>
      <c r="Z6" s="304"/>
      <c r="AA6" s="274"/>
      <c r="AB6" s="288" t="s">
        <v>101</v>
      </c>
      <c r="AC6" s="292"/>
      <c r="AD6" s="290"/>
      <c r="AE6" s="291">
        <f t="shared" si="1"/>
        <v>0</v>
      </c>
      <c r="AF6" s="289"/>
      <c r="AG6" s="13"/>
      <c r="AH6" s="281">
        <v>0</v>
      </c>
      <c r="AI6" s="282" t="str">
        <f t="shared" si="0"/>
        <v/>
      </c>
      <c r="AJ6" s="283">
        <v>1</v>
      </c>
      <c r="AL6" s="342" t="str">
        <f t="shared" si="2"/>
        <v>|||||||||||||||||||||||||</v>
      </c>
    </row>
    <row r="7" spans="1:38" x14ac:dyDescent="0.5">
      <c r="A7" s="300"/>
      <c r="B7" s="300"/>
      <c r="C7" s="302"/>
      <c r="D7" s="300"/>
      <c r="E7" s="300"/>
      <c r="F7" s="300"/>
      <c r="G7" s="300"/>
      <c r="H7" s="304"/>
      <c r="I7" s="304"/>
      <c r="J7" s="304"/>
      <c r="K7" s="304"/>
      <c r="L7" s="319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9"/>
      <c r="Y7" s="309"/>
      <c r="Z7" s="304"/>
      <c r="AA7" s="274"/>
      <c r="AB7" s="288" t="s">
        <v>101</v>
      </c>
      <c r="AC7" s="292"/>
      <c r="AD7" s="290"/>
      <c r="AE7" s="291">
        <f t="shared" si="1"/>
        <v>0</v>
      </c>
      <c r="AF7" s="289"/>
      <c r="AG7" s="13"/>
      <c r="AH7" s="281">
        <v>0</v>
      </c>
      <c r="AI7" s="282" t="str">
        <f t="shared" si="0"/>
        <v/>
      </c>
      <c r="AJ7" s="283">
        <v>1</v>
      </c>
      <c r="AL7" s="342" t="str">
        <f t="shared" si="2"/>
        <v>|||||||||||||||||||||||||</v>
      </c>
    </row>
    <row r="8" spans="1:38" x14ac:dyDescent="0.5">
      <c r="A8" s="300"/>
      <c r="B8" s="300"/>
      <c r="C8" s="302"/>
      <c r="D8" s="300"/>
      <c r="E8" s="300"/>
      <c r="F8" s="300"/>
      <c r="G8" s="300"/>
      <c r="H8" s="304"/>
      <c r="I8" s="304"/>
      <c r="J8" s="304"/>
      <c r="K8" s="304"/>
      <c r="L8" s="319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9"/>
      <c r="Y8" s="309"/>
      <c r="Z8" s="304"/>
      <c r="AA8" s="274"/>
      <c r="AB8" s="288" t="s">
        <v>101</v>
      </c>
      <c r="AC8" s="292"/>
      <c r="AD8" s="290"/>
      <c r="AE8" s="291">
        <f t="shared" si="1"/>
        <v>0</v>
      </c>
      <c r="AF8" s="289"/>
      <c r="AG8" s="13"/>
      <c r="AH8" s="281">
        <v>0</v>
      </c>
      <c r="AI8" s="282" t="str">
        <f t="shared" si="0"/>
        <v/>
      </c>
      <c r="AJ8" s="283">
        <v>1</v>
      </c>
      <c r="AL8" s="342" t="str">
        <f t="shared" si="2"/>
        <v>|||||||||||||||||||||||||</v>
      </c>
    </row>
    <row r="9" spans="1:38" x14ac:dyDescent="0.5">
      <c r="A9" s="300"/>
      <c r="B9" s="300"/>
      <c r="C9" s="302"/>
      <c r="D9" s="300"/>
      <c r="E9" s="300"/>
      <c r="F9" s="300"/>
      <c r="G9" s="300"/>
      <c r="H9" s="304"/>
      <c r="I9" s="304"/>
      <c r="J9" s="304"/>
      <c r="K9" s="304"/>
      <c r="L9" s="319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9"/>
      <c r="Y9" s="309"/>
      <c r="Z9" s="304"/>
      <c r="AA9" s="274"/>
      <c r="AB9" s="288" t="s">
        <v>101</v>
      </c>
      <c r="AC9" s="292"/>
      <c r="AD9" s="290"/>
      <c r="AE9" s="291">
        <f t="shared" si="1"/>
        <v>0</v>
      </c>
      <c r="AF9" s="289"/>
      <c r="AG9" s="13"/>
      <c r="AH9" s="281">
        <v>0</v>
      </c>
      <c r="AI9" s="282" t="str">
        <f t="shared" si="0"/>
        <v/>
      </c>
      <c r="AJ9" s="283">
        <v>1</v>
      </c>
      <c r="AL9" s="342" t="str">
        <f t="shared" si="2"/>
        <v>|||||||||||||||||||||||||</v>
      </c>
    </row>
    <row r="10" spans="1:38" x14ac:dyDescent="0.5">
      <c r="A10" s="300"/>
      <c r="B10" s="300"/>
      <c r="C10" s="302"/>
      <c r="D10" s="300"/>
      <c r="E10" s="300"/>
      <c r="F10" s="300"/>
      <c r="G10" s="300"/>
      <c r="H10" s="304"/>
      <c r="I10" s="304"/>
      <c r="J10" s="304"/>
      <c r="K10" s="304"/>
      <c r="L10" s="319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9"/>
      <c r="Y10" s="309"/>
      <c r="Z10" s="304"/>
      <c r="AA10" s="274"/>
      <c r="AB10" s="288" t="s">
        <v>101</v>
      </c>
      <c r="AC10" s="292"/>
      <c r="AD10" s="290"/>
      <c r="AE10" s="291">
        <f t="shared" si="1"/>
        <v>0</v>
      </c>
      <c r="AF10" s="289"/>
      <c r="AG10" s="13"/>
      <c r="AH10" s="281">
        <v>0</v>
      </c>
      <c r="AI10" s="282" t="str">
        <f t="shared" si="0"/>
        <v/>
      </c>
      <c r="AJ10" s="283">
        <v>1</v>
      </c>
      <c r="AL10" s="342" t="str">
        <f t="shared" si="2"/>
        <v>|||||||||||||||||||||||||</v>
      </c>
    </row>
    <row r="11" spans="1:38" x14ac:dyDescent="0.5">
      <c r="A11" s="300"/>
      <c r="B11" s="300"/>
      <c r="C11" s="302"/>
      <c r="D11" s="300"/>
      <c r="E11" s="300"/>
      <c r="F11" s="300"/>
      <c r="G11" s="300"/>
      <c r="H11" s="304"/>
      <c r="I11" s="304"/>
      <c r="J11" s="304"/>
      <c r="K11" s="304"/>
      <c r="L11" s="319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9"/>
      <c r="Y11" s="309"/>
      <c r="Z11" s="304"/>
      <c r="AA11" s="274"/>
      <c r="AB11" s="288" t="s">
        <v>101</v>
      </c>
      <c r="AC11" s="292"/>
      <c r="AD11" s="290"/>
      <c r="AE11" s="291">
        <f t="shared" si="1"/>
        <v>0</v>
      </c>
      <c r="AF11" s="289"/>
      <c r="AG11" s="13"/>
      <c r="AH11" s="281">
        <v>0</v>
      </c>
      <c r="AI11" s="282" t="str">
        <f t="shared" si="0"/>
        <v/>
      </c>
      <c r="AJ11" s="283">
        <v>1</v>
      </c>
      <c r="AL11" s="342" t="str">
        <f t="shared" si="2"/>
        <v>|||||||||||||||||||||||||</v>
      </c>
    </row>
    <row r="12" spans="1:38" x14ac:dyDescent="0.5">
      <c r="A12" s="300"/>
      <c r="B12" s="300"/>
      <c r="C12" s="302"/>
      <c r="D12" s="300"/>
      <c r="E12" s="300"/>
      <c r="F12" s="300"/>
      <c r="G12" s="300"/>
      <c r="H12" s="304"/>
      <c r="I12" s="304"/>
      <c r="J12" s="304"/>
      <c r="K12" s="304"/>
      <c r="L12" s="319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9"/>
      <c r="Y12" s="309"/>
      <c r="Z12" s="304"/>
      <c r="AA12" s="274"/>
      <c r="AB12" s="288" t="s">
        <v>101</v>
      </c>
      <c r="AC12" s="292"/>
      <c r="AD12" s="290"/>
      <c r="AE12" s="291">
        <f t="shared" si="1"/>
        <v>0</v>
      </c>
      <c r="AF12" s="289"/>
      <c r="AG12" s="13"/>
      <c r="AH12" s="281">
        <v>0</v>
      </c>
      <c r="AI12" s="282" t="str">
        <f t="shared" si="0"/>
        <v/>
      </c>
      <c r="AJ12" s="283">
        <v>1</v>
      </c>
      <c r="AL12" s="342" t="str">
        <f t="shared" si="2"/>
        <v>|||||||||||||||||||||||||</v>
      </c>
    </row>
    <row r="13" spans="1:38" x14ac:dyDescent="0.5">
      <c r="A13" s="300"/>
      <c r="B13" s="300"/>
      <c r="C13" s="302"/>
      <c r="D13" s="300"/>
      <c r="E13" s="300"/>
      <c r="F13" s="300"/>
      <c r="G13" s="300"/>
      <c r="H13" s="304"/>
      <c r="I13" s="304"/>
      <c r="J13" s="304"/>
      <c r="K13" s="304"/>
      <c r="L13" s="319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9"/>
      <c r="Y13" s="309"/>
      <c r="Z13" s="304"/>
      <c r="AA13" s="274"/>
      <c r="AB13" s="288" t="s">
        <v>101</v>
      </c>
      <c r="AC13" s="292"/>
      <c r="AD13" s="290"/>
      <c r="AE13" s="291">
        <f t="shared" si="1"/>
        <v>0</v>
      </c>
      <c r="AF13" s="289"/>
      <c r="AG13" s="13"/>
      <c r="AH13" s="281">
        <v>0</v>
      </c>
      <c r="AI13" s="282" t="str">
        <f t="shared" si="0"/>
        <v/>
      </c>
      <c r="AJ13" s="283">
        <v>1</v>
      </c>
      <c r="AL13" s="342" t="str">
        <f t="shared" si="2"/>
        <v>|||||||||||||||||||||||||</v>
      </c>
    </row>
    <row r="14" spans="1:38" x14ac:dyDescent="0.5">
      <c r="A14" s="300"/>
      <c r="B14" s="300"/>
      <c r="C14" s="302"/>
      <c r="D14" s="300"/>
      <c r="E14" s="300"/>
      <c r="F14" s="300"/>
      <c r="G14" s="300"/>
      <c r="H14" s="304"/>
      <c r="I14" s="304"/>
      <c r="J14" s="304"/>
      <c r="K14" s="304"/>
      <c r="L14" s="319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9"/>
      <c r="Y14" s="309"/>
      <c r="Z14" s="304"/>
      <c r="AA14" s="274"/>
      <c r="AB14" s="288" t="s">
        <v>101</v>
      </c>
      <c r="AC14" s="292"/>
      <c r="AD14" s="290"/>
      <c r="AE14" s="291">
        <f t="shared" si="1"/>
        <v>0</v>
      </c>
      <c r="AF14" s="289"/>
      <c r="AG14" s="13"/>
      <c r="AH14" s="281">
        <v>0</v>
      </c>
      <c r="AI14" s="282" t="str">
        <f t="shared" si="0"/>
        <v/>
      </c>
      <c r="AJ14" s="283">
        <v>1</v>
      </c>
      <c r="AL14" s="342" t="str">
        <f t="shared" si="2"/>
        <v>|||||||||||||||||||||||||</v>
      </c>
    </row>
    <row r="15" spans="1:38" x14ac:dyDescent="0.5">
      <c r="A15" s="300"/>
      <c r="B15" s="300"/>
      <c r="C15" s="302"/>
      <c r="D15" s="300"/>
      <c r="E15" s="300"/>
      <c r="F15" s="300"/>
      <c r="G15" s="300"/>
      <c r="H15" s="304"/>
      <c r="I15" s="304"/>
      <c r="J15" s="304"/>
      <c r="K15" s="304"/>
      <c r="L15" s="319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9"/>
      <c r="Y15" s="309"/>
      <c r="Z15" s="304"/>
      <c r="AA15" s="274"/>
      <c r="AB15" s="288" t="s">
        <v>101</v>
      </c>
      <c r="AC15" s="292"/>
      <c r="AD15" s="290"/>
      <c r="AE15" s="291">
        <f t="shared" si="1"/>
        <v>0</v>
      </c>
      <c r="AF15" s="289"/>
      <c r="AG15" s="13"/>
      <c r="AH15" s="281">
        <v>0</v>
      </c>
      <c r="AI15" s="282" t="str">
        <f t="shared" si="0"/>
        <v/>
      </c>
      <c r="AJ15" s="283">
        <v>1</v>
      </c>
      <c r="AL15" s="342" t="str">
        <f t="shared" si="2"/>
        <v>|||||||||||||||||||||||||</v>
      </c>
    </row>
    <row r="16" spans="1:38" x14ac:dyDescent="0.5">
      <c r="A16" s="300"/>
      <c r="B16" s="300"/>
      <c r="C16" s="302"/>
      <c r="D16" s="300"/>
      <c r="E16" s="300"/>
      <c r="F16" s="300"/>
      <c r="G16" s="300"/>
      <c r="H16" s="304"/>
      <c r="I16" s="304"/>
      <c r="J16" s="304"/>
      <c r="K16" s="304"/>
      <c r="L16" s="319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9"/>
      <c r="Y16" s="309"/>
      <c r="Z16" s="304"/>
      <c r="AA16" s="274"/>
      <c r="AB16" s="288" t="s">
        <v>101</v>
      </c>
      <c r="AC16" s="292"/>
      <c r="AD16" s="290"/>
      <c r="AE16" s="291">
        <f t="shared" si="1"/>
        <v>0</v>
      </c>
      <c r="AF16" s="289"/>
      <c r="AG16" s="13"/>
      <c r="AH16" s="281">
        <v>0</v>
      </c>
      <c r="AI16" s="282" t="str">
        <f t="shared" si="0"/>
        <v/>
      </c>
      <c r="AJ16" s="283">
        <v>1</v>
      </c>
      <c r="AL16" s="342" t="str">
        <f t="shared" si="2"/>
        <v>|||||||||||||||||||||||||</v>
      </c>
    </row>
    <row r="17" spans="1:38" x14ac:dyDescent="0.5">
      <c r="A17" s="300"/>
      <c r="B17" s="300"/>
      <c r="C17" s="302"/>
      <c r="D17" s="300"/>
      <c r="E17" s="300"/>
      <c r="F17" s="300"/>
      <c r="G17" s="300"/>
      <c r="H17" s="304"/>
      <c r="I17" s="304"/>
      <c r="J17" s="304"/>
      <c r="K17" s="304"/>
      <c r="L17" s="319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9"/>
      <c r="Y17" s="309"/>
      <c r="Z17" s="304"/>
      <c r="AA17" s="274"/>
      <c r="AB17" s="288" t="s">
        <v>101</v>
      </c>
      <c r="AC17" s="292"/>
      <c r="AD17" s="290"/>
      <c r="AE17" s="291">
        <f t="shared" si="1"/>
        <v>0</v>
      </c>
      <c r="AF17" s="289"/>
      <c r="AG17" s="13"/>
      <c r="AH17" s="281">
        <v>0</v>
      </c>
      <c r="AI17" s="282" t="str">
        <f t="shared" si="0"/>
        <v/>
      </c>
      <c r="AJ17" s="283">
        <v>1</v>
      </c>
      <c r="AL17" s="342" t="str">
        <f t="shared" si="2"/>
        <v>|||||||||||||||||||||||||</v>
      </c>
    </row>
    <row r="18" spans="1:38" x14ac:dyDescent="0.5">
      <c r="A18" s="300"/>
      <c r="B18" s="300"/>
      <c r="C18" s="302"/>
      <c r="D18" s="300"/>
      <c r="E18" s="300"/>
      <c r="F18" s="300"/>
      <c r="G18" s="300"/>
      <c r="H18" s="304"/>
      <c r="I18" s="304"/>
      <c r="J18" s="304"/>
      <c r="K18" s="304"/>
      <c r="L18" s="319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9"/>
      <c r="Y18" s="309"/>
      <c r="Z18" s="304"/>
      <c r="AA18" s="274"/>
      <c r="AB18" s="288" t="s">
        <v>101</v>
      </c>
      <c r="AC18" s="292"/>
      <c r="AD18" s="290"/>
      <c r="AE18" s="291">
        <f t="shared" si="1"/>
        <v>0</v>
      </c>
      <c r="AF18" s="289"/>
      <c r="AG18" s="13"/>
      <c r="AH18" s="281">
        <v>0</v>
      </c>
      <c r="AI18" s="282" t="str">
        <f t="shared" si="0"/>
        <v/>
      </c>
      <c r="AJ18" s="283">
        <v>1</v>
      </c>
      <c r="AL18" s="342" t="str">
        <f t="shared" si="2"/>
        <v>|||||||||||||||||||||||||</v>
      </c>
    </row>
    <row r="19" spans="1:38" x14ac:dyDescent="0.5">
      <c r="A19" s="300"/>
      <c r="B19" s="300"/>
      <c r="C19" s="302"/>
      <c r="D19" s="300"/>
      <c r="E19" s="300"/>
      <c r="F19" s="300"/>
      <c r="G19" s="300"/>
      <c r="H19" s="304"/>
      <c r="I19" s="304"/>
      <c r="J19" s="304"/>
      <c r="K19" s="304"/>
      <c r="L19" s="319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9"/>
      <c r="Y19" s="309"/>
      <c r="Z19" s="304"/>
      <c r="AA19" s="274"/>
      <c r="AB19" s="288" t="s">
        <v>101</v>
      </c>
      <c r="AC19" s="292"/>
      <c r="AD19" s="290"/>
      <c r="AE19" s="291">
        <f t="shared" si="1"/>
        <v>0</v>
      </c>
      <c r="AF19" s="289"/>
      <c r="AG19" s="13"/>
      <c r="AH19" s="281">
        <v>0</v>
      </c>
      <c r="AI19" s="282" t="str">
        <f t="shared" si="0"/>
        <v/>
      </c>
      <c r="AJ19" s="283">
        <v>1</v>
      </c>
      <c r="AL19" s="342" t="str">
        <f t="shared" si="2"/>
        <v>|||||||||||||||||||||||||</v>
      </c>
    </row>
    <row r="20" spans="1:38" x14ac:dyDescent="0.5">
      <c r="A20" s="300"/>
      <c r="B20" s="300"/>
      <c r="C20" s="302"/>
      <c r="D20" s="300"/>
      <c r="E20" s="300"/>
      <c r="F20" s="300"/>
      <c r="G20" s="300"/>
      <c r="H20" s="304"/>
      <c r="I20" s="304"/>
      <c r="J20" s="304"/>
      <c r="K20" s="304"/>
      <c r="L20" s="319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9"/>
      <c r="Y20" s="309"/>
      <c r="Z20" s="304"/>
      <c r="AA20" s="274"/>
      <c r="AB20" s="288" t="s">
        <v>101</v>
      </c>
      <c r="AC20" s="292"/>
      <c r="AD20" s="290"/>
      <c r="AE20" s="291">
        <f t="shared" si="1"/>
        <v>0</v>
      </c>
      <c r="AF20" s="289"/>
      <c r="AG20" s="13"/>
      <c r="AH20" s="281">
        <v>0</v>
      </c>
      <c r="AI20" s="282" t="str">
        <f t="shared" si="0"/>
        <v/>
      </c>
      <c r="AJ20" s="283">
        <v>1</v>
      </c>
      <c r="AL20" s="342" t="str">
        <f t="shared" si="2"/>
        <v>|||||||||||||||||||||||||</v>
      </c>
    </row>
    <row r="21" spans="1:38" x14ac:dyDescent="0.5">
      <c r="A21" s="300"/>
      <c r="B21" s="300"/>
      <c r="C21" s="302"/>
      <c r="D21" s="300"/>
      <c r="E21" s="300"/>
      <c r="F21" s="300"/>
      <c r="G21" s="300"/>
      <c r="H21" s="304"/>
      <c r="I21" s="304"/>
      <c r="J21" s="304"/>
      <c r="K21" s="304"/>
      <c r="L21" s="319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9"/>
      <c r="Y21" s="309"/>
      <c r="Z21" s="304"/>
      <c r="AA21" s="274"/>
      <c r="AB21" s="288" t="s">
        <v>101</v>
      </c>
      <c r="AC21" s="292"/>
      <c r="AD21" s="290"/>
      <c r="AE21" s="291">
        <f t="shared" si="1"/>
        <v>0</v>
      </c>
      <c r="AF21" s="289"/>
      <c r="AG21" s="13"/>
      <c r="AH21" s="281">
        <v>0</v>
      </c>
      <c r="AI21" s="282" t="str">
        <f t="shared" si="0"/>
        <v/>
      </c>
      <c r="AJ21" s="283">
        <v>1</v>
      </c>
      <c r="AL21" s="342" t="str">
        <f t="shared" si="2"/>
        <v>|||||||||||||||||||||||||</v>
      </c>
    </row>
    <row r="22" spans="1:38" x14ac:dyDescent="0.5">
      <c r="A22" s="300"/>
      <c r="B22" s="300"/>
      <c r="C22" s="302"/>
      <c r="D22" s="300"/>
      <c r="E22" s="300"/>
      <c r="F22" s="300"/>
      <c r="G22" s="300"/>
      <c r="H22" s="304"/>
      <c r="I22" s="304"/>
      <c r="J22" s="304"/>
      <c r="K22" s="304"/>
      <c r="L22" s="319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9"/>
      <c r="Y22" s="309"/>
      <c r="Z22" s="304"/>
      <c r="AA22" s="274"/>
      <c r="AB22" s="288"/>
      <c r="AC22" s="292"/>
      <c r="AD22" s="290"/>
      <c r="AE22" s="291">
        <f t="shared" si="1"/>
        <v>0</v>
      </c>
      <c r="AF22" s="289"/>
      <c r="AG22" s="13"/>
      <c r="AH22" s="281">
        <v>0</v>
      </c>
      <c r="AI22" s="282" t="str">
        <f t="shared" si="0"/>
        <v/>
      </c>
      <c r="AJ22" s="283">
        <v>1</v>
      </c>
      <c r="AL22" s="342" t="str">
        <f t="shared" si="2"/>
        <v>|||||||||||||||||||||||||</v>
      </c>
    </row>
    <row r="23" spans="1:38" x14ac:dyDescent="0.5">
      <c r="A23" s="300"/>
      <c r="B23" s="300"/>
      <c r="C23" s="302"/>
      <c r="D23" s="300"/>
      <c r="E23" s="300"/>
      <c r="F23" s="300"/>
      <c r="G23" s="300"/>
      <c r="H23" s="304"/>
      <c r="I23" s="304"/>
      <c r="J23" s="304"/>
      <c r="K23" s="304"/>
      <c r="L23" s="319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9"/>
      <c r="Y23" s="309"/>
      <c r="Z23" s="304"/>
      <c r="AA23" s="274"/>
      <c r="AB23" s="288"/>
      <c r="AC23" s="292"/>
      <c r="AD23" s="290"/>
      <c r="AE23" s="291">
        <f t="shared" si="1"/>
        <v>0</v>
      </c>
      <c r="AF23" s="289"/>
      <c r="AG23" s="13"/>
      <c r="AH23" s="281">
        <v>0</v>
      </c>
      <c r="AI23" s="282" t="str">
        <f t="shared" si="0"/>
        <v/>
      </c>
      <c r="AJ23" s="283">
        <v>1</v>
      </c>
      <c r="AL23" s="342" t="str">
        <f t="shared" si="2"/>
        <v>|||||||||||||||||||||||||</v>
      </c>
    </row>
    <row r="24" spans="1:38" x14ac:dyDescent="0.5">
      <c r="A24" s="300"/>
      <c r="B24" s="300"/>
      <c r="C24" s="302"/>
      <c r="D24" s="300"/>
      <c r="E24" s="300"/>
      <c r="F24" s="300"/>
      <c r="G24" s="300"/>
      <c r="H24" s="304"/>
      <c r="I24" s="304"/>
      <c r="J24" s="304"/>
      <c r="K24" s="304"/>
      <c r="L24" s="319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9"/>
      <c r="Y24" s="309"/>
      <c r="Z24" s="304"/>
      <c r="AA24" s="274"/>
      <c r="AB24" s="288"/>
      <c r="AC24" s="292"/>
      <c r="AD24" s="290"/>
      <c r="AE24" s="291">
        <f t="shared" si="1"/>
        <v>0</v>
      </c>
      <c r="AF24" s="289"/>
      <c r="AG24" s="13"/>
      <c r="AH24" s="281">
        <v>0</v>
      </c>
      <c r="AI24" s="282" t="str">
        <f t="shared" si="0"/>
        <v/>
      </c>
      <c r="AJ24" s="283">
        <v>1</v>
      </c>
      <c r="AL24" s="342" t="str">
        <f t="shared" si="2"/>
        <v>|||||||||||||||||||||||||</v>
      </c>
    </row>
    <row r="25" spans="1:38" x14ac:dyDescent="0.5">
      <c r="A25" s="300"/>
      <c r="B25" s="300"/>
      <c r="C25" s="302"/>
      <c r="D25" s="300"/>
      <c r="E25" s="300"/>
      <c r="F25" s="300"/>
      <c r="G25" s="300"/>
      <c r="H25" s="304"/>
      <c r="I25" s="304"/>
      <c r="J25" s="304"/>
      <c r="K25" s="304"/>
      <c r="L25" s="319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9"/>
      <c r="Y25" s="309"/>
      <c r="Z25" s="304"/>
      <c r="AA25" s="274"/>
      <c r="AB25" s="288"/>
      <c r="AC25" s="292"/>
      <c r="AD25" s="290"/>
      <c r="AE25" s="291">
        <f t="shared" si="1"/>
        <v>0</v>
      </c>
      <c r="AF25" s="289"/>
      <c r="AG25" s="13"/>
      <c r="AH25" s="281">
        <v>0</v>
      </c>
      <c r="AI25" s="282" t="str">
        <f t="shared" si="0"/>
        <v/>
      </c>
      <c r="AJ25" s="283">
        <v>1</v>
      </c>
      <c r="AL25" s="342" t="str">
        <f t="shared" si="2"/>
        <v>|||||||||||||||||||||||||</v>
      </c>
    </row>
    <row r="26" spans="1:38" x14ac:dyDescent="0.5">
      <c r="A26" s="300"/>
      <c r="B26" s="300"/>
      <c r="C26" s="302"/>
      <c r="D26" s="300"/>
      <c r="E26" s="300"/>
      <c r="F26" s="300"/>
      <c r="G26" s="300"/>
      <c r="H26" s="304"/>
      <c r="I26" s="304"/>
      <c r="J26" s="304"/>
      <c r="K26" s="304"/>
      <c r="L26" s="319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9"/>
      <c r="Y26" s="309"/>
      <c r="Z26" s="304"/>
      <c r="AA26" s="274"/>
      <c r="AB26" s="288"/>
      <c r="AC26" s="292"/>
      <c r="AD26" s="290"/>
      <c r="AE26" s="291">
        <f t="shared" si="1"/>
        <v>0</v>
      </c>
      <c r="AF26" s="289"/>
      <c r="AG26" s="13"/>
      <c r="AH26" s="281">
        <v>0</v>
      </c>
      <c r="AI26" s="282" t="str">
        <f t="shared" si="0"/>
        <v/>
      </c>
      <c r="AJ26" s="283">
        <v>1</v>
      </c>
      <c r="AL26" s="342" t="str">
        <f t="shared" si="2"/>
        <v>|||||||||||||||||||||||||</v>
      </c>
    </row>
    <row r="27" spans="1:38" x14ac:dyDescent="0.5">
      <c r="A27" s="300"/>
      <c r="B27" s="300"/>
      <c r="C27" s="302"/>
      <c r="D27" s="300"/>
      <c r="E27" s="300"/>
      <c r="F27" s="300"/>
      <c r="G27" s="300"/>
      <c r="H27" s="304"/>
      <c r="I27" s="304"/>
      <c r="J27" s="304"/>
      <c r="K27" s="304"/>
      <c r="L27" s="319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9"/>
      <c r="Y27" s="309"/>
      <c r="Z27" s="304"/>
      <c r="AA27" s="274"/>
      <c r="AB27" s="288"/>
      <c r="AC27" s="292"/>
      <c r="AD27" s="290"/>
      <c r="AE27" s="291">
        <f t="shared" si="1"/>
        <v>0</v>
      </c>
      <c r="AF27" s="289"/>
      <c r="AG27" s="13"/>
      <c r="AH27" s="281">
        <v>0</v>
      </c>
      <c r="AI27" s="282" t="str">
        <f t="shared" si="0"/>
        <v/>
      </c>
      <c r="AJ27" s="283">
        <v>1</v>
      </c>
      <c r="AL27" s="342" t="str">
        <f t="shared" si="2"/>
        <v>|||||||||||||||||||||||||</v>
      </c>
    </row>
    <row r="28" spans="1:38" x14ac:dyDescent="0.5">
      <c r="A28" s="300"/>
      <c r="B28" s="300"/>
      <c r="C28" s="302"/>
      <c r="D28" s="300"/>
      <c r="E28" s="300"/>
      <c r="F28" s="300"/>
      <c r="G28" s="300"/>
      <c r="H28" s="304"/>
      <c r="I28" s="304"/>
      <c r="J28" s="304"/>
      <c r="K28" s="304"/>
      <c r="L28" s="319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9"/>
      <c r="Y28" s="309"/>
      <c r="Z28" s="304"/>
      <c r="AA28" s="274"/>
      <c r="AB28" s="288"/>
      <c r="AC28" s="292"/>
      <c r="AD28" s="290"/>
      <c r="AE28" s="291">
        <f t="shared" si="1"/>
        <v>0</v>
      </c>
      <c r="AF28" s="289"/>
      <c r="AG28" s="13"/>
      <c r="AH28" s="281">
        <v>0</v>
      </c>
      <c r="AI28" s="282" t="str">
        <f t="shared" si="0"/>
        <v/>
      </c>
      <c r="AJ28" s="283">
        <v>1</v>
      </c>
      <c r="AL28" s="342" t="str">
        <f t="shared" si="2"/>
        <v>|||||||||||||||||||||||||</v>
      </c>
    </row>
    <row r="29" spans="1:38" x14ac:dyDescent="0.5">
      <c r="A29" s="300"/>
      <c r="B29" s="300"/>
      <c r="C29" s="302"/>
      <c r="D29" s="300"/>
      <c r="E29" s="300"/>
      <c r="F29" s="300"/>
      <c r="G29" s="300"/>
      <c r="H29" s="304"/>
      <c r="I29" s="304"/>
      <c r="J29" s="304"/>
      <c r="K29" s="304"/>
      <c r="L29" s="319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9"/>
      <c r="Y29" s="309"/>
      <c r="Z29" s="304"/>
      <c r="AA29" s="274"/>
      <c r="AB29" s="288"/>
      <c r="AC29" s="292"/>
      <c r="AD29" s="290"/>
      <c r="AE29" s="291">
        <f t="shared" si="1"/>
        <v>0</v>
      </c>
      <c r="AF29" s="289"/>
      <c r="AG29" s="13"/>
      <c r="AH29" s="281">
        <v>0</v>
      </c>
      <c r="AI29" s="282" t="str">
        <f t="shared" si="0"/>
        <v/>
      </c>
      <c r="AJ29" s="283">
        <v>1</v>
      </c>
      <c r="AL29" s="342" t="str">
        <f t="shared" si="2"/>
        <v>|||||||||||||||||||||||||</v>
      </c>
    </row>
    <row r="30" spans="1:38" x14ac:dyDescent="0.5">
      <c r="A30" s="300"/>
      <c r="B30" s="300"/>
      <c r="C30" s="302"/>
      <c r="D30" s="300"/>
      <c r="E30" s="300"/>
      <c r="F30" s="300"/>
      <c r="G30" s="300"/>
      <c r="H30" s="304"/>
      <c r="I30" s="304"/>
      <c r="J30" s="304"/>
      <c r="K30" s="304"/>
      <c r="L30" s="319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9"/>
      <c r="Y30" s="309"/>
      <c r="Z30" s="304"/>
      <c r="AA30" s="274"/>
      <c r="AB30" s="288"/>
      <c r="AC30" s="292"/>
      <c r="AD30" s="290"/>
      <c r="AE30" s="291">
        <f t="shared" si="1"/>
        <v>0</v>
      </c>
      <c r="AF30" s="289"/>
      <c r="AG30" s="13"/>
      <c r="AH30" s="281">
        <v>0</v>
      </c>
      <c r="AI30" s="282" t="str">
        <f t="shared" si="0"/>
        <v/>
      </c>
      <c r="AJ30" s="283">
        <v>1</v>
      </c>
      <c r="AL30" s="342" t="str">
        <f t="shared" si="2"/>
        <v>|||||||||||||||||||||||||</v>
      </c>
    </row>
    <row r="31" spans="1:38" x14ac:dyDescent="0.5">
      <c r="A31" s="300"/>
      <c r="B31" s="300"/>
      <c r="C31" s="302"/>
      <c r="D31" s="300"/>
      <c r="E31" s="300"/>
      <c r="F31" s="300"/>
      <c r="G31" s="300"/>
      <c r="H31" s="304"/>
      <c r="I31" s="304"/>
      <c r="J31" s="304"/>
      <c r="K31" s="304"/>
      <c r="L31" s="319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9"/>
      <c r="Y31" s="309"/>
      <c r="Z31" s="304"/>
      <c r="AA31" s="274"/>
      <c r="AB31" s="288"/>
      <c r="AC31" s="292"/>
      <c r="AD31" s="290"/>
      <c r="AE31" s="291">
        <f t="shared" si="1"/>
        <v>0</v>
      </c>
      <c r="AF31" s="289"/>
      <c r="AG31" s="13"/>
      <c r="AH31" s="281">
        <v>0</v>
      </c>
      <c r="AI31" s="282" t="str">
        <f t="shared" si="0"/>
        <v/>
      </c>
      <c r="AJ31" s="283">
        <v>1</v>
      </c>
      <c r="AL31" s="342" t="str">
        <f t="shared" si="2"/>
        <v>|||||||||||||||||||||||||</v>
      </c>
    </row>
    <row r="32" spans="1:38" x14ac:dyDescent="0.5">
      <c r="A32" s="300"/>
      <c r="B32" s="300"/>
      <c r="C32" s="302"/>
      <c r="D32" s="300"/>
      <c r="E32" s="300"/>
      <c r="F32" s="300"/>
      <c r="G32" s="300"/>
      <c r="H32" s="304"/>
      <c r="I32" s="304"/>
      <c r="J32" s="304"/>
      <c r="K32" s="304"/>
      <c r="L32" s="319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9"/>
      <c r="Y32" s="309"/>
      <c r="Z32" s="304"/>
      <c r="AA32" s="274"/>
      <c r="AB32" s="288"/>
      <c r="AC32" s="292"/>
      <c r="AD32" s="290"/>
      <c r="AE32" s="291">
        <f t="shared" si="1"/>
        <v>0</v>
      </c>
      <c r="AF32" s="289"/>
      <c r="AG32" s="13"/>
      <c r="AH32" s="281">
        <v>0</v>
      </c>
      <c r="AI32" s="282" t="str">
        <f t="shared" si="0"/>
        <v/>
      </c>
      <c r="AJ32" s="283">
        <v>1</v>
      </c>
      <c r="AL32" s="342" t="str">
        <f t="shared" si="2"/>
        <v>|||||||||||||||||||||||||</v>
      </c>
    </row>
    <row r="33" spans="1:38" x14ac:dyDescent="0.5">
      <c r="A33" s="300"/>
      <c r="B33" s="300"/>
      <c r="C33" s="302"/>
      <c r="D33" s="300"/>
      <c r="E33" s="300"/>
      <c r="F33" s="300"/>
      <c r="G33" s="300"/>
      <c r="H33" s="304"/>
      <c r="I33" s="304"/>
      <c r="J33" s="304"/>
      <c r="K33" s="304"/>
      <c r="L33" s="319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9"/>
      <c r="Y33" s="309"/>
      <c r="Z33" s="304"/>
      <c r="AA33" s="274"/>
      <c r="AB33" s="288"/>
      <c r="AC33" s="292"/>
      <c r="AD33" s="290"/>
      <c r="AE33" s="291">
        <f t="shared" si="1"/>
        <v>0</v>
      </c>
      <c r="AF33" s="289"/>
      <c r="AG33" s="13"/>
      <c r="AH33" s="281">
        <v>0</v>
      </c>
      <c r="AI33" s="282" t="str">
        <f t="shared" si="0"/>
        <v/>
      </c>
      <c r="AJ33" s="283">
        <v>1</v>
      </c>
      <c r="AL33" s="342" t="str">
        <f t="shared" si="2"/>
        <v>|||||||||||||||||||||||||</v>
      </c>
    </row>
    <row r="34" spans="1:38" x14ac:dyDescent="0.5">
      <c r="A34" s="300"/>
      <c r="B34" s="300"/>
      <c r="C34" s="302"/>
      <c r="D34" s="300"/>
      <c r="E34" s="300"/>
      <c r="F34" s="300"/>
      <c r="G34" s="300"/>
      <c r="H34" s="304"/>
      <c r="I34" s="304"/>
      <c r="J34" s="304"/>
      <c r="K34" s="304"/>
      <c r="L34" s="319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9"/>
      <c r="Y34" s="309"/>
      <c r="Z34" s="304"/>
      <c r="AA34" s="274"/>
      <c r="AB34" s="288"/>
      <c r="AC34" s="292"/>
      <c r="AD34" s="290"/>
      <c r="AE34" s="291">
        <f t="shared" si="1"/>
        <v>0</v>
      </c>
      <c r="AF34" s="289"/>
      <c r="AG34" s="13"/>
      <c r="AH34" s="281">
        <v>0</v>
      </c>
      <c r="AI34" s="282" t="str">
        <f t="shared" ref="AI34:AI65" si="3">IF(ISNUMBER(A34),CEILING(A34/6,1),"")</f>
        <v/>
      </c>
      <c r="AJ34" s="283">
        <v>1</v>
      </c>
      <c r="AL34" s="342" t="str">
        <f t="shared" si="2"/>
        <v>|||||||||||||||||||||||||</v>
      </c>
    </row>
    <row r="35" spans="1:38" x14ac:dyDescent="0.5">
      <c r="A35" s="300"/>
      <c r="B35" s="300"/>
      <c r="C35" s="302"/>
      <c r="D35" s="300"/>
      <c r="E35" s="300"/>
      <c r="F35" s="300"/>
      <c r="G35" s="300"/>
      <c r="H35" s="304"/>
      <c r="I35" s="304"/>
      <c r="J35" s="304"/>
      <c r="K35" s="304"/>
      <c r="L35" s="319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9"/>
      <c r="Y35" s="309"/>
      <c r="Z35" s="304"/>
      <c r="AA35" s="274"/>
      <c r="AB35" s="288"/>
      <c r="AC35" s="292"/>
      <c r="AD35" s="290"/>
      <c r="AE35" s="291">
        <f t="shared" si="1"/>
        <v>0</v>
      </c>
      <c r="AF35" s="289"/>
      <c r="AG35" s="13"/>
      <c r="AH35" s="281">
        <v>0</v>
      </c>
      <c r="AI35" s="282" t="str">
        <f t="shared" si="3"/>
        <v/>
      </c>
      <c r="AJ35" s="283">
        <v>1</v>
      </c>
      <c r="AL35" s="342" t="str">
        <f t="shared" si="2"/>
        <v>|||||||||||||||||||||||||</v>
      </c>
    </row>
    <row r="36" spans="1:38" x14ac:dyDescent="0.5">
      <c r="A36" s="300"/>
      <c r="B36" s="300"/>
      <c r="C36" s="302"/>
      <c r="D36" s="300"/>
      <c r="E36" s="300"/>
      <c r="F36" s="300"/>
      <c r="G36" s="300"/>
      <c r="H36" s="304"/>
      <c r="I36" s="304"/>
      <c r="J36" s="304"/>
      <c r="K36" s="304"/>
      <c r="L36" s="319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9"/>
      <c r="Y36" s="309"/>
      <c r="Z36" s="304"/>
      <c r="AA36" s="274"/>
      <c r="AB36" s="288"/>
      <c r="AC36" s="292"/>
      <c r="AD36" s="290"/>
      <c r="AE36" s="291">
        <f t="shared" si="1"/>
        <v>0</v>
      </c>
      <c r="AF36" s="289"/>
      <c r="AG36" s="13"/>
      <c r="AH36" s="281">
        <v>0</v>
      </c>
      <c r="AI36" s="282" t="str">
        <f t="shared" si="3"/>
        <v/>
      </c>
      <c r="AJ36" s="283">
        <v>1</v>
      </c>
      <c r="AL36" s="342" t="str">
        <f t="shared" si="2"/>
        <v>|||||||||||||||||||||||||</v>
      </c>
    </row>
    <row r="37" spans="1:38" x14ac:dyDescent="0.5">
      <c r="A37" s="300"/>
      <c r="B37" s="300"/>
      <c r="C37" s="302"/>
      <c r="D37" s="300"/>
      <c r="E37" s="300"/>
      <c r="F37" s="300"/>
      <c r="G37" s="300"/>
      <c r="H37" s="304"/>
      <c r="I37" s="304"/>
      <c r="J37" s="304"/>
      <c r="K37" s="304"/>
      <c r="L37" s="319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9"/>
      <c r="Y37" s="309"/>
      <c r="Z37" s="304"/>
      <c r="AA37" s="274"/>
      <c r="AB37" s="288"/>
      <c r="AC37" s="292"/>
      <c r="AD37" s="290"/>
      <c r="AE37" s="291">
        <f t="shared" si="1"/>
        <v>0</v>
      </c>
      <c r="AF37" s="289"/>
      <c r="AG37" s="13"/>
      <c r="AH37" s="281">
        <v>0</v>
      </c>
      <c r="AI37" s="282" t="str">
        <f t="shared" si="3"/>
        <v/>
      </c>
      <c r="AJ37" s="283">
        <v>1</v>
      </c>
      <c r="AL37" s="342" t="str">
        <f t="shared" si="2"/>
        <v>|||||||||||||||||||||||||</v>
      </c>
    </row>
    <row r="38" spans="1:38" x14ac:dyDescent="0.5">
      <c r="A38" s="300"/>
      <c r="B38" s="300"/>
      <c r="C38" s="302"/>
      <c r="D38" s="300"/>
      <c r="E38" s="300"/>
      <c r="F38" s="300"/>
      <c r="G38" s="300"/>
      <c r="H38" s="304"/>
      <c r="I38" s="304"/>
      <c r="J38" s="304"/>
      <c r="K38" s="304"/>
      <c r="L38" s="319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9"/>
      <c r="Y38" s="309"/>
      <c r="Z38" s="304"/>
      <c r="AA38" s="274"/>
      <c r="AB38" s="288"/>
      <c r="AC38" s="292"/>
      <c r="AD38" s="290"/>
      <c r="AE38" s="291">
        <f t="shared" si="1"/>
        <v>0</v>
      </c>
      <c r="AF38" s="289"/>
      <c r="AG38" s="13"/>
      <c r="AH38" s="281">
        <v>0</v>
      </c>
      <c r="AI38" s="282" t="str">
        <f t="shared" si="3"/>
        <v/>
      </c>
      <c r="AJ38" s="283">
        <v>1</v>
      </c>
      <c r="AL38" s="342" t="str">
        <f t="shared" si="2"/>
        <v>|||||||||||||||||||||||||</v>
      </c>
    </row>
    <row r="39" spans="1:38" x14ac:dyDescent="0.5">
      <c r="A39" s="300"/>
      <c r="B39" s="300"/>
      <c r="C39" s="302"/>
      <c r="D39" s="300"/>
      <c r="E39" s="300"/>
      <c r="F39" s="300"/>
      <c r="G39" s="300"/>
      <c r="H39" s="304"/>
      <c r="I39" s="304"/>
      <c r="J39" s="304"/>
      <c r="K39" s="304"/>
      <c r="L39" s="319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9"/>
      <c r="Y39" s="309"/>
      <c r="Z39" s="304"/>
      <c r="AA39" s="274"/>
      <c r="AB39" s="288"/>
      <c r="AC39" s="292"/>
      <c r="AD39" s="290"/>
      <c r="AE39" s="291">
        <f t="shared" si="1"/>
        <v>0</v>
      </c>
      <c r="AF39" s="289"/>
      <c r="AG39" s="13"/>
      <c r="AH39" s="281">
        <v>0</v>
      </c>
      <c r="AI39" s="282" t="str">
        <f t="shared" si="3"/>
        <v/>
      </c>
      <c r="AJ39" s="283">
        <v>1</v>
      </c>
      <c r="AL39" s="342" t="str">
        <f t="shared" si="2"/>
        <v>|||||||||||||||||||||||||</v>
      </c>
    </row>
    <row r="40" spans="1:38" x14ac:dyDescent="0.5">
      <c r="A40" s="300"/>
      <c r="B40" s="300"/>
      <c r="C40" s="302"/>
      <c r="D40" s="300"/>
      <c r="E40" s="300"/>
      <c r="F40" s="300"/>
      <c r="G40" s="300"/>
      <c r="H40" s="304"/>
      <c r="I40" s="304"/>
      <c r="J40" s="304"/>
      <c r="K40" s="304"/>
      <c r="L40" s="319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9"/>
      <c r="Y40" s="309"/>
      <c r="Z40" s="304"/>
      <c r="AA40" s="274"/>
      <c r="AB40" s="288"/>
      <c r="AC40" s="292"/>
      <c r="AD40" s="290"/>
      <c r="AE40" s="291">
        <f t="shared" si="1"/>
        <v>0</v>
      </c>
      <c r="AF40" s="289"/>
      <c r="AG40" s="13"/>
      <c r="AH40" s="281">
        <v>0</v>
      </c>
      <c r="AI40" s="282" t="str">
        <f t="shared" si="3"/>
        <v/>
      </c>
      <c r="AJ40" s="283">
        <v>1</v>
      </c>
      <c r="AL40" s="342" t="str">
        <f t="shared" si="2"/>
        <v>|||||||||||||||||||||||||</v>
      </c>
    </row>
    <row r="41" spans="1:38" x14ac:dyDescent="0.5">
      <c r="A41" s="300"/>
      <c r="B41" s="300"/>
      <c r="C41" s="302"/>
      <c r="D41" s="300"/>
      <c r="E41" s="300"/>
      <c r="F41" s="300"/>
      <c r="G41" s="300"/>
      <c r="H41" s="304"/>
      <c r="I41" s="304"/>
      <c r="J41" s="304"/>
      <c r="K41" s="304"/>
      <c r="L41" s="319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9"/>
      <c r="Y41" s="309"/>
      <c r="Z41" s="304"/>
      <c r="AA41" s="274"/>
      <c r="AB41" s="288"/>
      <c r="AC41" s="292"/>
      <c r="AD41" s="290"/>
      <c r="AE41" s="291">
        <f t="shared" si="1"/>
        <v>0</v>
      </c>
      <c r="AF41" s="289"/>
      <c r="AG41" s="13"/>
      <c r="AH41" s="281">
        <v>0</v>
      </c>
      <c r="AI41" s="282" t="str">
        <f t="shared" si="3"/>
        <v/>
      </c>
      <c r="AJ41" s="283">
        <v>1</v>
      </c>
      <c r="AL41" s="342" t="str">
        <f t="shared" si="2"/>
        <v>|||||||||||||||||||||||||</v>
      </c>
    </row>
    <row r="42" spans="1:38" x14ac:dyDescent="0.5">
      <c r="A42" s="300"/>
      <c r="B42" s="300"/>
      <c r="C42" s="302"/>
      <c r="D42" s="300"/>
      <c r="E42" s="300"/>
      <c r="F42" s="300"/>
      <c r="G42" s="300"/>
      <c r="H42" s="304"/>
      <c r="I42" s="304"/>
      <c r="J42" s="304"/>
      <c r="K42" s="304"/>
      <c r="L42" s="319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9"/>
      <c r="Y42" s="309"/>
      <c r="Z42" s="304"/>
      <c r="AA42" s="274"/>
      <c r="AB42" s="288"/>
      <c r="AC42" s="292"/>
      <c r="AD42" s="290"/>
      <c r="AE42" s="291">
        <f t="shared" si="1"/>
        <v>0</v>
      </c>
      <c r="AF42" s="289"/>
      <c r="AG42" s="13"/>
      <c r="AH42" s="281">
        <v>0</v>
      </c>
      <c r="AI42" s="282" t="str">
        <f t="shared" si="3"/>
        <v/>
      </c>
      <c r="AJ42" s="283">
        <v>1</v>
      </c>
      <c r="AL42" s="342" t="str">
        <f t="shared" si="2"/>
        <v>|||||||||||||||||||||||||</v>
      </c>
    </row>
    <row r="43" spans="1:38" x14ac:dyDescent="0.5">
      <c r="A43" s="300"/>
      <c r="B43" s="300"/>
      <c r="C43" s="302"/>
      <c r="D43" s="300"/>
      <c r="E43" s="300"/>
      <c r="F43" s="300"/>
      <c r="G43" s="300"/>
      <c r="H43" s="304"/>
      <c r="I43" s="304"/>
      <c r="J43" s="304"/>
      <c r="K43" s="304"/>
      <c r="L43" s="319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9"/>
      <c r="Y43" s="309"/>
      <c r="Z43" s="304"/>
      <c r="AA43" s="274"/>
      <c r="AB43" s="288"/>
      <c r="AC43" s="292"/>
      <c r="AD43" s="290"/>
      <c r="AE43" s="291">
        <f t="shared" si="1"/>
        <v>0</v>
      </c>
      <c r="AF43" s="289"/>
      <c r="AG43" s="13"/>
      <c r="AH43" s="281">
        <v>0</v>
      </c>
      <c r="AI43" s="282" t="str">
        <f t="shared" si="3"/>
        <v/>
      </c>
      <c r="AJ43" s="283">
        <v>1</v>
      </c>
      <c r="AL43" s="342" t="str">
        <f t="shared" si="2"/>
        <v>|||||||||||||||||||||||||</v>
      </c>
    </row>
    <row r="44" spans="1:38" x14ac:dyDescent="0.5">
      <c r="A44" s="300"/>
      <c r="B44" s="300"/>
      <c r="C44" s="302"/>
      <c r="D44" s="300"/>
      <c r="E44" s="300"/>
      <c r="F44" s="300"/>
      <c r="G44" s="300"/>
      <c r="H44" s="304"/>
      <c r="I44" s="304"/>
      <c r="J44" s="304"/>
      <c r="K44" s="304"/>
      <c r="L44" s="319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9"/>
      <c r="Y44" s="309"/>
      <c r="Z44" s="304"/>
      <c r="AA44" s="274"/>
      <c r="AB44" s="288"/>
      <c r="AC44" s="292"/>
      <c r="AD44" s="290"/>
      <c r="AE44" s="291">
        <f t="shared" si="1"/>
        <v>0</v>
      </c>
      <c r="AF44" s="289"/>
      <c r="AG44" s="13"/>
      <c r="AH44" s="281">
        <v>0</v>
      </c>
      <c r="AI44" s="282" t="str">
        <f t="shared" si="3"/>
        <v/>
      </c>
      <c r="AJ44" s="283">
        <v>1</v>
      </c>
      <c r="AL44" s="342" t="str">
        <f t="shared" si="2"/>
        <v>|||||||||||||||||||||||||</v>
      </c>
    </row>
    <row r="45" spans="1:38" x14ac:dyDescent="0.5">
      <c r="A45" s="300"/>
      <c r="B45" s="300"/>
      <c r="C45" s="302"/>
      <c r="D45" s="300"/>
      <c r="E45" s="300"/>
      <c r="F45" s="300"/>
      <c r="G45" s="300"/>
      <c r="H45" s="304"/>
      <c r="I45" s="304"/>
      <c r="J45" s="304"/>
      <c r="K45" s="304"/>
      <c r="L45" s="319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9"/>
      <c r="Y45" s="309"/>
      <c r="Z45" s="304"/>
      <c r="AA45" s="274"/>
      <c r="AB45" s="288"/>
      <c r="AC45" s="292"/>
      <c r="AD45" s="290"/>
      <c r="AE45" s="291">
        <f t="shared" si="1"/>
        <v>0</v>
      </c>
      <c r="AF45" s="289"/>
      <c r="AG45" s="13"/>
      <c r="AH45" s="281">
        <v>0</v>
      </c>
      <c r="AI45" s="282" t="str">
        <f t="shared" si="3"/>
        <v/>
      </c>
      <c r="AJ45" s="283">
        <v>1</v>
      </c>
      <c r="AL45" s="342" t="str">
        <f t="shared" si="2"/>
        <v>|||||||||||||||||||||||||</v>
      </c>
    </row>
    <row r="46" spans="1:38" x14ac:dyDescent="0.5">
      <c r="A46" s="300"/>
      <c r="B46" s="300"/>
      <c r="C46" s="302"/>
      <c r="D46" s="300"/>
      <c r="E46" s="300"/>
      <c r="F46" s="300"/>
      <c r="G46" s="300"/>
      <c r="H46" s="304"/>
      <c r="I46" s="304"/>
      <c r="J46" s="304"/>
      <c r="K46" s="304"/>
      <c r="L46" s="319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9"/>
      <c r="Y46" s="309"/>
      <c r="Z46" s="304"/>
      <c r="AA46" s="274"/>
      <c r="AB46" s="288"/>
      <c r="AC46" s="292"/>
      <c r="AD46" s="290"/>
      <c r="AE46" s="291">
        <f t="shared" si="1"/>
        <v>0</v>
      </c>
      <c r="AF46" s="289"/>
      <c r="AG46" s="13"/>
      <c r="AH46" s="281">
        <v>0</v>
      </c>
      <c r="AI46" s="282" t="str">
        <f t="shared" si="3"/>
        <v/>
      </c>
      <c r="AJ46" s="283">
        <v>1</v>
      </c>
      <c r="AL46" s="342" t="str">
        <f t="shared" si="2"/>
        <v>|||||||||||||||||||||||||</v>
      </c>
    </row>
    <row r="47" spans="1:38" x14ac:dyDescent="0.5">
      <c r="A47" s="300"/>
      <c r="B47" s="300"/>
      <c r="C47" s="302"/>
      <c r="D47" s="300"/>
      <c r="E47" s="300"/>
      <c r="F47" s="300"/>
      <c r="G47" s="300"/>
      <c r="H47" s="304"/>
      <c r="I47" s="304"/>
      <c r="J47" s="304"/>
      <c r="K47" s="304"/>
      <c r="L47" s="319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9"/>
      <c r="Y47" s="309"/>
      <c r="Z47" s="304"/>
      <c r="AA47" s="274"/>
      <c r="AB47" s="288"/>
      <c r="AC47" s="292"/>
      <c r="AD47" s="290"/>
      <c r="AE47" s="291">
        <f t="shared" si="1"/>
        <v>0</v>
      </c>
      <c r="AF47" s="289"/>
      <c r="AG47" s="13"/>
      <c r="AH47" s="281">
        <v>0</v>
      </c>
      <c r="AI47" s="282" t="str">
        <f t="shared" si="3"/>
        <v/>
      </c>
      <c r="AJ47" s="283">
        <v>1</v>
      </c>
      <c r="AL47" s="342" t="str">
        <f t="shared" si="2"/>
        <v>|||||||||||||||||||||||||</v>
      </c>
    </row>
    <row r="48" spans="1:38" x14ac:dyDescent="0.5">
      <c r="A48" s="300"/>
      <c r="B48" s="300"/>
      <c r="C48" s="302"/>
      <c r="D48" s="300"/>
      <c r="E48" s="300"/>
      <c r="F48" s="300"/>
      <c r="G48" s="300"/>
      <c r="H48" s="304"/>
      <c r="I48" s="304"/>
      <c r="J48" s="304"/>
      <c r="K48" s="304"/>
      <c r="L48" s="319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9"/>
      <c r="Y48" s="309"/>
      <c r="Z48" s="304"/>
      <c r="AA48" s="274"/>
      <c r="AB48" s="288"/>
      <c r="AC48" s="292"/>
      <c r="AD48" s="290"/>
      <c r="AE48" s="291">
        <f t="shared" si="1"/>
        <v>0</v>
      </c>
      <c r="AF48" s="289"/>
      <c r="AG48" s="13"/>
      <c r="AH48" s="281">
        <v>0</v>
      </c>
      <c r="AI48" s="282" t="str">
        <f t="shared" si="3"/>
        <v/>
      </c>
      <c r="AJ48" s="283">
        <v>1</v>
      </c>
      <c r="AL48" s="342" t="str">
        <f t="shared" si="2"/>
        <v>|||||||||||||||||||||||||</v>
      </c>
    </row>
    <row r="49" spans="1:38" x14ac:dyDescent="0.5">
      <c r="A49" s="300"/>
      <c r="B49" s="300"/>
      <c r="C49" s="302"/>
      <c r="D49" s="300"/>
      <c r="E49" s="300"/>
      <c r="F49" s="300"/>
      <c r="G49" s="300"/>
      <c r="H49" s="304"/>
      <c r="I49" s="304"/>
      <c r="J49" s="304"/>
      <c r="K49" s="304"/>
      <c r="L49" s="319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9"/>
      <c r="Y49" s="309"/>
      <c r="Z49" s="304"/>
      <c r="AA49" s="274"/>
      <c r="AB49" s="288"/>
      <c r="AC49" s="292"/>
      <c r="AD49" s="290"/>
      <c r="AE49" s="291">
        <f t="shared" si="1"/>
        <v>0</v>
      </c>
      <c r="AF49" s="289"/>
      <c r="AG49" s="13"/>
      <c r="AH49" s="281">
        <v>0</v>
      </c>
      <c r="AI49" s="282" t="str">
        <f t="shared" si="3"/>
        <v/>
      </c>
      <c r="AJ49" s="283">
        <v>1</v>
      </c>
      <c r="AL49" s="342" t="str">
        <f t="shared" si="2"/>
        <v>|||||||||||||||||||||||||</v>
      </c>
    </row>
    <row r="50" spans="1:38" x14ac:dyDescent="0.5">
      <c r="A50" s="300"/>
      <c r="B50" s="300"/>
      <c r="C50" s="302"/>
      <c r="D50" s="300"/>
      <c r="E50" s="300"/>
      <c r="F50" s="300"/>
      <c r="G50" s="300"/>
      <c r="H50" s="304"/>
      <c r="I50" s="304"/>
      <c r="J50" s="304"/>
      <c r="K50" s="304"/>
      <c r="L50" s="319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9"/>
      <c r="Y50" s="309"/>
      <c r="Z50" s="304"/>
      <c r="AA50" s="274"/>
      <c r="AB50" s="288"/>
      <c r="AC50" s="292"/>
      <c r="AD50" s="290"/>
      <c r="AE50" s="291">
        <f t="shared" si="1"/>
        <v>0</v>
      </c>
      <c r="AF50" s="289"/>
      <c r="AG50" s="13"/>
      <c r="AH50" s="281">
        <v>0</v>
      </c>
      <c r="AI50" s="282" t="str">
        <f t="shared" si="3"/>
        <v/>
      </c>
      <c r="AJ50" s="283">
        <v>1</v>
      </c>
      <c r="AL50" s="342" t="str">
        <f t="shared" si="2"/>
        <v>|||||||||||||||||||||||||</v>
      </c>
    </row>
    <row r="51" spans="1:38" x14ac:dyDescent="0.5">
      <c r="A51" s="300"/>
      <c r="B51" s="300"/>
      <c r="C51" s="302"/>
      <c r="D51" s="300"/>
      <c r="E51" s="300"/>
      <c r="F51" s="300"/>
      <c r="G51" s="300"/>
      <c r="H51" s="304"/>
      <c r="I51" s="304"/>
      <c r="J51" s="304"/>
      <c r="K51" s="304"/>
      <c r="L51" s="319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9"/>
      <c r="Y51" s="309"/>
      <c r="Z51" s="304"/>
      <c r="AA51" s="274"/>
      <c r="AB51" s="288"/>
      <c r="AC51" s="292"/>
      <c r="AD51" s="290"/>
      <c r="AE51" s="291">
        <f t="shared" si="1"/>
        <v>0</v>
      </c>
      <c r="AF51" s="289"/>
      <c r="AG51" s="13"/>
      <c r="AH51" s="281">
        <v>0</v>
      </c>
      <c r="AI51" s="282" t="str">
        <f t="shared" si="3"/>
        <v/>
      </c>
      <c r="AJ51" s="283">
        <v>1</v>
      </c>
      <c r="AL51" s="342" t="str">
        <f t="shared" si="2"/>
        <v>|||||||||||||||||||||||||</v>
      </c>
    </row>
    <row r="52" spans="1:38" x14ac:dyDescent="0.5">
      <c r="A52" s="300"/>
      <c r="B52" s="300"/>
      <c r="C52" s="302"/>
      <c r="D52" s="300"/>
      <c r="E52" s="300"/>
      <c r="F52" s="300"/>
      <c r="G52" s="300"/>
      <c r="H52" s="304"/>
      <c r="I52" s="304"/>
      <c r="J52" s="304"/>
      <c r="K52" s="304"/>
      <c r="L52" s="319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9"/>
      <c r="Y52" s="309"/>
      <c r="Z52" s="304"/>
      <c r="AA52" s="274"/>
      <c r="AB52" s="288"/>
      <c r="AC52" s="292"/>
      <c r="AD52" s="290"/>
      <c r="AE52" s="291">
        <f t="shared" si="1"/>
        <v>0</v>
      </c>
      <c r="AF52" s="289"/>
      <c r="AG52" s="13"/>
      <c r="AH52" s="281">
        <v>0</v>
      </c>
      <c r="AI52" s="282" t="str">
        <f t="shared" si="3"/>
        <v/>
      </c>
      <c r="AJ52" s="283">
        <v>1</v>
      </c>
      <c r="AL52" s="342" t="str">
        <f t="shared" si="2"/>
        <v>|||||||||||||||||||||||||</v>
      </c>
    </row>
    <row r="53" spans="1:38" x14ac:dyDescent="0.5">
      <c r="A53" s="300"/>
      <c r="B53" s="300"/>
      <c r="C53" s="302"/>
      <c r="D53" s="300"/>
      <c r="E53" s="300"/>
      <c r="F53" s="300"/>
      <c r="G53" s="300"/>
      <c r="H53" s="304"/>
      <c r="I53" s="304"/>
      <c r="J53" s="304"/>
      <c r="K53" s="304"/>
      <c r="L53" s="319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9"/>
      <c r="Y53" s="309"/>
      <c r="Z53" s="304"/>
      <c r="AA53" s="274"/>
      <c r="AB53" s="288"/>
      <c r="AC53" s="292"/>
      <c r="AD53" s="290"/>
      <c r="AE53" s="291">
        <f t="shared" si="1"/>
        <v>0</v>
      </c>
      <c r="AF53" s="289"/>
      <c r="AG53" s="13"/>
      <c r="AH53" s="281">
        <v>0</v>
      </c>
      <c r="AI53" s="282" t="str">
        <f t="shared" si="3"/>
        <v/>
      </c>
      <c r="AJ53" s="283">
        <v>1</v>
      </c>
      <c r="AL53" s="342" t="str">
        <f t="shared" si="2"/>
        <v>|||||||||||||||||||||||||</v>
      </c>
    </row>
    <row r="54" spans="1:38" x14ac:dyDescent="0.5">
      <c r="A54" s="300"/>
      <c r="B54" s="300"/>
      <c r="C54" s="302"/>
      <c r="D54" s="300"/>
      <c r="E54" s="300"/>
      <c r="F54" s="300"/>
      <c r="G54" s="300"/>
      <c r="H54" s="304"/>
      <c r="I54" s="304"/>
      <c r="J54" s="304"/>
      <c r="K54" s="304"/>
      <c r="L54" s="319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9"/>
      <c r="Y54" s="309"/>
      <c r="Z54" s="304"/>
      <c r="AA54" s="274"/>
      <c r="AB54" s="288"/>
      <c r="AC54" s="292"/>
      <c r="AD54" s="290"/>
      <c r="AE54" s="291">
        <f t="shared" si="1"/>
        <v>0</v>
      </c>
      <c r="AF54" s="289"/>
      <c r="AG54" s="13"/>
      <c r="AH54" s="281">
        <v>0</v>
      </c>
      <c r="AI54" s="282" t="str">
        <f t="shared" si="3"/>
        <v/>
      </c>
      <c r="AJ54" s="283">
        <v>1</v>
      </c>
      <c r="AL54" s="342" t="str">
        <f t="shared" si="2"/>
        <v>|||||||||||||||||||||||||</v>
      </c>
    </row>
    <row r="55" spans="1:38" x14ac:dyDescent="0.5">
      <c r="A55" s="300"/>
      <c r="B55" s="300"/>
      <c r="C55" s="302"/>
      <c r="D55" s="300"/>
      <c r="E55" s="300"/>
      <c r="F55" s="300"/>
      <c r="G55" s="300"/>
      <c r="H55" s="304"/>
      <c r="I55" s="304"/>
      <c r="J55" s="304"/>
      <c r="K55" s="304"/>
      <c r="L55" s="319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9"/>
      <c r="Y55" s="309"/>
      <c r="Z55" s="304"/>
      <c r="AA55" s="274"/>
      <c r="AB55" s="288"/>
      <c r="AC55" s="292"/>
      <c r="AD55" s="290"/>
      <c r="AE55" s="291">
        <f t="shared" si="1"/>
        <v>0</v>
      </c>
      <c r="AF55" s="289"/>
      <c r="AG55" s="13"/>
      <c r="AH55" s="281">
        <v>0</v>
      </c>
      <c r="AI55" s="282" t="str">
        <f t="shared" si="3"/>
        <v/>
      </c>
      <c r="AJ55" s="283">
        <v>1</v>
      </c>
      <c r="AL55" s="342" t="str">
        <f t="shared" si="2"/>
        <v>|||||||||||||||||||||||||</v>
      </c>
    </row>
    <row r="56" spans="1:38" x14ac:dyDescent="0.5">
      <c r="A56" s="300"/>
      <c r="B56" s="300"/>
      <c r="C56" s="302"/>
      <c r="D56" s="300"/>
      <c r="E56" s="300"/>
      <c r="F56" s="300"/>
      <c r="G56" s="300"/>
      <c r="H56" s="304"/>
      <c r="I56" s="304"/>
      <c r="J56" s="304"/>
      <c r="K56" s="304"/>
      <c r="L56" s="319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9"/>
      <c r="Y56" s="309"/>
      <c r="Z56" s="304"/>
      <c r="AA56" s="274"/>
      <c r="AB56" s="288"/>
      <c r="AC56" s="292"/>
      <c r="AD56" s="290"/>
      <c r="AE56" s="291">
        <f t="shared" si="1"/>
        <v>0</v>
      </c>
      <c r="AF56" s="289"/>
      <c r="AG56" s="13"/>
      <c r="AH56" s="281">
        <v>0</v>
      </c>
      <c r="AI56" s="282" t="str">
        <f t="shared" si="3"/>
        <v/>
      </c>
      <c r="AJ56" s="283">
        <v>1</v>
      </c>
      <c r="AL56" s="342" t="str">
        <f t="shared" si="2"/>
        <v>|||||||||||||||||||||||||</v>
      </c>
    </row>
    <row r="57" spans="1:38" x14ac:dyDescent="0.5">
      <c r="A57" s="300"/>
      <c r="B57" s="300"/>
      <c r="C57" s="302"/>
      <c r="D57" s="300"/>
      <c r="E57" s="300"/>
      <c r="F57" s="300"/>
      <c r="G57" s="300"/>
      <c r="H57" s="304"/>
      <c r="I57" s="304"/>
      <c r="J57" s="304"/>
      <c r="K57" s="304"/>
      <c r="L57" s="319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9"/>
      <c r="Y57" s="309"/>
      <c r="Z57" s="304"/>
      <c r="AA57" s="274"/>
      <c r="AB57" s="288"/>
      <c r="AC57" s="292"/>
      <c r="AD57" s="290"/>
      <c r="AE57" s="291">
        <f t="shared" si="1"/>
        <v>0</v>
      </c>
      <c r="AF57" s="289"/>
      <c r="AG57" s="13"/>
      <c r="AH57" s="281">
        <v>0</v>
      </c>
      <c r="AI57" s="282" t="str">
        <f t="shared" si="3"/>
        <v/>
      </c>
      <c r="AJ57" s="283">
        <v>1</v>
      </c>
      <c r="AL57" s="342" t="str">
        <f t="shared" si="2"/>
        <v>|||||||||||||||||||||||||</v>
      </c>
    </row>
    <row r="58" spans="1:38" x14ac:dyDescent="0.5">
      <c r="A58" s="300"/>
      <c r="B58" s="300"/>
      <c r="C58" s="302"/>
      <c r="D58" s="300"/>
      <c r="E58" s="300"/>
      <c r="F58" s="300"/>
      <c r="G58" s="300"/>
      <c r="H58" s="304"/>
      <c r="I58" s="304"/>
      <c r="J58" s="304"/>
      <c r="K58" s="304"/>
      <c r="L58" s="319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9"/>
      <c r="Y58" s="309"/>
      <c r="Z58" s="304"/>
      <c r="AA58" s="274"/>
      <c r="AB58" s="288"/>
      <c r="AC58" s="292"/>
      <c r="AD58" s="290"/>
      <c r="AE58" s="291">
        <f t="shared" si="1"/>
        <v>0</v>
      </c>
      <c r="AF58" s="289"/>
      <c r="AG58" s="13"/>
      <c r="AH58" s="281">
        <v>0</v>
      </c>
      <c r="AI58" s="282" t="str">
        <f t="shared" si="3"/>
        <v/>
      </c>
      <c r="AJ58" s="283">
        <v>1</v>
      </c>
      <c r="AL58" s="342" t="str">
        <f t="shared" si="2"/>
        <v>|||||||||||||||||||||||||</v>
      </c>
    </row>
    <row r="59" spans="1:38" x14ac:dyDescent="0.5">
      <c r="A59" s="300"/>
      <c r="B59" s="300"/>
      <c r="C59" s="302"/>
      <c r="D59" s="300"/>
      <c r="E59" s="300"/>
      <c r="F59" s="300"/>
      <c r="G59" s="300"/>
      <c r="H59" s="304"/>
      <c r="I59" s="304"/>
      <c r="J59" s="304"/>
      <c r="K59" s="304"/>
      <c r="L59" s="319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9"/>
      <c r="Y59" s="309"/>
      <c r="Z59" s="304"/>
      <c r="AA59" s="274"/>
      <c r="AB59" s="288"/>
      <c r="AC59" s="292"/>
      <c r="AD59" s="290"/>
      <c r="AE59" s="291">
        <f t="shared" si="1"/>
        <v>0</v>
      </c>
      <c r="AF59" s="289"/>
      <c r="AG59" s="13"/>
      <c r="AH59" s="281">
        <v>0</v>
      </c>
      <c r="AI59" s="282" t="str">
        <f t="shared" si="3"/>
        <v/>
      </c>
      <c r="AJ59" s="283">
        <v>1</v>
      </c>
      <c r="AL59" s="342" t="str">
        <f t="shared" si="2"/>
        <v>|||||||||||||||||||||||||</v>
      </c>
    </row>
    <row r="60" spans="1:38" x14ac:dyDescent="0.5">
      <c r="A60" s="300"/>
      <c r="B60" s="300"/>
      <c r="C60" s="302"/>
      <c r="D60" s="300"/>
      <c r="E60" s="300"/>
      <c r="F60" s="300"/>
      <c r="G60" s="300"/>
      <c r="H60" s="304"/>
      <c r="I60" s="304"/>
      <c r="J60" s="304"/>
      <c r="K60" s="304"/>
      <c r="L60" s="319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9"/>
      <c r="Y60" s="309"/>
      <c r="Z60" s="304"/>
      <c r="AA60" s="274"/>
      <c r="AB60" s="288"/>
      <c r="AC60" s="292"/>
      <c r="AD60" s="290"/>
      <c r="AE60" s="291">
        <f t="shared" si="1"/>
        <v>0</v>
      </c>
      <c r="AF60" s="289"/>
      <c r="AG60" s="13"/>
      <c r="AH60" s="281">
        <v>0</v>
      </c>
      <c r="AI60" s="282" t="str">
        <f t="shared" si="3"/>
        <v/>
      </c>
      <c r="AJ60" s="283">
        <v>1</v>
      </c>
      <c r="AL60" s="342" t="str">
        <f t="shared" si="2"/>
        <v>|||||||||||||||||||||||||</v>
      </c>
    </row>
    <row r="61" spans="1:38" x14ac:dyDescent="0.5">
      <c r="A61" s="300"/>
      <c r="B61" s="300"/>
      <c r="C61" s="302"/>
      <c r="D61" s="300"/>
      <c r="E61" s="300"/>
      <c r="F61" s="300"/>
      <c r="G61" s="300"/>
      <c r="H61" s="304"/>
      <c r="I61" s="304"/>
      <c r="J61" s="304"/>
      <c r="K61" s="304"/>
      <c r="L61" s="319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9"/>
      <c r="Y61" s="309"/>
      <c r="Z61" s="304"/>
      <c r="AA61" s="274"/>
      <c r="AB61" s="288"/>
      <c r="AC61" s="292"/>
      <c r="AD61" s="290"/>
      <c r="AE61" s="291">
        <f t="shared" si="1"/>
        <v>0</v>
      </c>
      <c r="AF61" s="289"/>
      <c r="AG61" s="13"/>
      <c r="AH61" s="281">
        <v>0</v>
      </c>
      <c r="AI61" s="282" t="str">
        <f t="shared" si="3"/>
        <v/>
      </c>
      <c r="AJ61" s="283">
        <v>1</v>
      </c>
      <c r="AL61" s="342" t="str">
        <f t="shared" si="2"/>
        <v>|||||||||||||||||||||||||</v>
      </c>
    </row>
    <row r="62" spans="1:38" x14ac:dyDescent="0.5">
      <c r="A62" s="300"/>
      <c r="B62" s="300"/>
      <c r="C62" s="302"/>
      <c r="D62" s="300"/>
      <c r="E62" s="300"/>
      <c r="F62" s="300"/>
      <c r="G62" s="300"/>
      <c r="H62" s="304"/>
      <c r="I62" s="304"/>
      <c r="J62" s="304"/>
      <c r="K62" s="304"/>
      <c r="L62" s="319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9"/>
      <c r="Y62" s="309"/>
      <c r="Z62" s="304"/>
      <c r="AA62" s="274"/>
      <c r="AB62" s="288"/>
      <c r="AC62" s="292"/>
      <c r="AD62" s="290"/>
      <c r="AE62" s="291">
        <f t="shared" si="1"/>
        <v>0</v>
      </c>
      <c r="AF62" s="289"/>
      <c r="AG62" s="13"/>
      <c r="AH62" s="281">
        <v>0</v>
      </c>
      <c r="AI62" s="282" t="str">
        <f t="shared" si="3"/>
        <v/>
      </c>
      <c r="AJ62" s="283">
        <v>1</v>
      </c>
      <c r="AL62" s="342" t="str">
        <f t="shared" si="2"/>
        <v>|||||||||||||||||||||||||</v>
      </c>
    </row>
    <row r="63" spans="1:38" x14ac:dyDescent="0.5">
      <c r="A63" s="300"/>
      <c r="B63" s="300"/>
      <c r="C63" s="302"/>
      <c r="D63" s="300"/>
      <c r="E63" s="300"/>
      <c r="F63" s="300"/>
      <c r="G63" s="300"/>
      <c r="H63" s="304"/>
      <c r="I63" s="304"/>
      <c r="J63" s="304"/>
      <c r="K63" s="304"/>
      <c r="L63" s="319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9"/>
      <c r="Y63" s="309"/>
      <c r="Z63" s="304"/>
      <c r="AA63" s="274"/>
      <c r="AB63" s="288"/>
      <c r="AC63" s="292"/>
      <c r="AD63" s="290"/>
      <c r="AE63" s="291">
        <f t="shared" si="1"/>
        <v>0</v>
      </c>
      <c r="AF63" s="289"/>
      <c r="AG63" s="13"/>
      <c r="AH63" s="281">
        <v>0</v>
      </c>
      <c r="AI63" s="282" t="str">
        <f t="shared" si="3"/>
        <v/>
      </c>
      <c r="AJ63" s="283">
        <v>1</v>
      </c>
      <c r="AL63" s="342" t="str">
        <f t="shared" si="2"/>
        <v>|||||||||||||||||||||||||</v>
      </c>
    </row>
    <row r="64" spans="1:38" x14ac:dyDescent="0.5">
      <c r="A64" s="300"/>
      <c r="B64" s="300"/>
      <c r="C64" s="302"/>
      <c r="D64" s="300"/>
      <c r="E64" s="300"/>
      <c r="F64" s="300"/>
      <c r="G64" s="300"/>
      <c r="H64" s="304"/>
      <c r="I64" s="304"/>
      <c r="J64" s="304"/>
      <c r="K64" s="304"/>
      <c r="L64" s="319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9"/>
      <c r="Y64" s="309"/>
      <c r="Z64" s="304"/>
      <c r="AA64" s="274"/>
      <c r="AB64" s="288"/>
      <c r="AC64" s="292"/>
      <c r="AD64" s="290"/>
      <c r="AE64" s="291">
        <f t="shared" si="1"/>
        <v>0</v>
      </c>
      <c r="AF64" s="289"/>
      <c r="AG64" s="13"/>
      <c r="AH64" s="281">
        <v>0</v>
      </c>
      <c r="AI64" s="282" t="str">
        <f t="shared" si="3"/>
        <v/>
      </c>
      <c r="AJ64" s="283">
        <v>1</v>
      </c>
      <c r="AL64" s="342" t="str">
        <f t="shared" si="2"/>
        <v>|||||||||||||||||||||||||</v>
      </c>
    </row>
    <row r="65" spans="1:38" x14ac:dyDescent="0.5">
      <c r="A65" s="300"/>
      <c r="B65" s="300"/>
      <c r="C65" s="302"/>
      <c r="D65" s="300"/>
      <c r="E65" s="300"/>
      <c r="F65" s="300"/>
      <c r="G65" s="300"/>
      <c r="H65" s="304"/>
      <c r="I65" s="304"/>
      <c r="J65" s="304"/>
      <c r="K65" s="304"/>
      <c r="L65" s="319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9"/>
      <c r="Y65" s="309"/>
      <c r="Z65" s="304"/>
      <c r="AA65" s="274"/>
      <c r="AB65" s="288"/>
      <c r="AC65" s="292"/>
      <c r="AD65" s="290"/>
      <c r="AE65" s="291">
        <f t="shared" si="1"/>
        <v>0</v>
      </c>
      <c r="AF65" s="289"/>
      <c r="AG65" s="13"/>
      <c r="AH65" s="281">
        <v>0</v>
      </c>
      <c r="AI65" s="282" t="str">
        <f t="shared" si="3"/>
        <v/>
      </c>
      <c r="AJ65" s="283">
        <v>1</v>
      </c>
      <c r="AL65" s="342" t="str">
        <f t="shared" si="2"/>
        <v>|||||||||||||||||||||||||</v>
      </c>
    </row>
    <row r="66" spans="1:38" x14ac:dyDescent="0.5">
      <c r="A66" s="300"/>
      <c r="B66" s="300"/>
      <c r="C66" s="302"/>
      <c r="D66" s="300"/>
      <c r="E66" s="300"/>
      <c r="F66" s="300"/>
      <c r="G66" s="300"/>
      <c r="H66" s="304"/>
      <c r="I66" s="304"/>
      <c r="J66" s="304"/>
      <c r="K66" s="304"/>
      <c r="L66" s="319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9"/>
      <c r="Y66" s="309"/>
      <c r="Z66" s="304"/>
      <c r="AA66" s="274"/>
      <c r="AB66" s="288"/>
      <c r="AC66" s="292"/>
      <c r="AD66" s="290"/>
      <c r="AE66" s="291">
        <f t="shared" si="1"/>
        <v>0</v>
      </c>
      <c r="AF66" s="289"/>
      <c r="AG66" s="13"/>
      <c r="AH66" s="281">
        <v>0</v>
      </c>
      <c r="AI66" s="282" t="str">
        <f t="shared" ref="AI66:AI76" si="4">IF(ISNUMBER(A66),CEILING(A66/6,1),"")</f>
        <v/>
      </c>
      <c r="AJ66" s="283">
        <v>1</v>
      </c>
      <c r="AL66" s="342" t="str">
        <f t="shared" si="2"/>
        <v>|||||||||||||||||||||||||</v>
      </c>
    </row>
    <row r="67" spans="1:38" x14ac:dyDescent="0.5">
      <c r="A67" s="300"/>
      <c r="B67" s="300"/>
      <c r="C67" s="302"/>
      <c r="D67" s="300"/>
      <c r="E67" s="300"/>
      <c r="F67" s="300"/>
      <c r="G67" s="300"/>
      <c r="H67" s="304"/>
      <c r="I67" s="304"/>
      <c r="J67" s="304"/>
      <c r="K67" s="304"/>
      <c r="L67" s="319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9"/>
      <c r="Y67" s="309"/>
      <c r="Z67" s="304"/>
      <c r="AA67" s="274"/>
      <c r="AB67" s="288"/>
      <c r="AC67" s="292"/>
      <c r="AD67" s="290"/>
      <c r="AE67" s="291">
        <f t="shared" ref="AE67:AE76" si="5">ROUND((AD67*(AC67/100)),2)</f>
        <v>0</v>
      </c>
      <c r="AF67" s="289"/>
      <c r="AG67" s="13"/>
      <c r="AH67" s="281">
        <v>0</v>
      </c>
      <c r="AI67" s="282" t="str">
        <f t="shared" si="4"/>
        <v/>
      </c>
      <c r="AJ67" s="283">
        <v>1</v>
      </c>
      <c r="AL67" s="342" t="str">
        <f t="shared" ref="AL67:AL76" si="6">CONCATENATE(A67,"|",B67,"|",C67,"|",D67,"|",E67,"|",F67,"|",G67,"|",H67,"|",I67,"|",J67,"|",K67,"|",L67,"|",M67,"|",N67,"|",O67,"|",P67,"|",Q67,"|",R67,"|",S67,"|",T67,"|",U67,"|",V67,"|",W67,"|",X67,"|",Y67,"|",Z67)</f>
        <v>|||||||||||||||||||||||||</v>
      </c>
    </row>
    <row r="68" spans="1:38" x14ac:dyDescent="0.5">
      <c r="A68" s="300"/>
      <c r="B68" s="300"/>
      <c r="C68" s="302"/>
      <c r="D68" s="300"/>
      <c r="E68" s="300"/>
      <c r="F68" s="300"/>
      <c r="G68" s="300"/>
      <c r="H68" s="304"/>
      <c r="I68" s="304"/>
      <c r="J68" s="304"/>
      <c r="K68" s="304"/>
      <c r="L68" s="319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9"/>
      <c r="Y68" s="309"/>
      <c r="Z68" s="304"/>
      <c r="AA68" s="274"/>
      <c r="AB68" s="288"/>
      <c r="AC68" s="292"/>
      <c r="AD68" s="290"/>
      <c r="AE68" s="291">
        <f t="shared" si="5"/>
        <v>0</v>
      </c>
      <c r="AF68" s="289"/>
      <c r="AG68" s="13"/>
      <c r="AH68" s="281">
        <v>0</v>
      </c>
      <c r="AI68" s="282" t="str">
        <f t="shared" si="4"/>
        <v/>
      </c>
      <c r="AJ68" s="283">
        <v>1</v>
      </c>
      <c r="AL68" s="342" t="str">
        <f t="shared" si="6"/>
        <v>|||||||||||||||||||||||||</v>
      </c>
    </row>
    <row r="69" spans="1:38" x14ac:dyDescent="0.5">
      <c r="A69" s="300"/>
      <c r="B69" s="300"/>
      <c r="C69" s="302"/>
      <c r="D69" s="300"/>
      <c r="E69" s="300"/>
      <c r="F69" s="300"/>
      <c r="G69" s="300"/>
      <c r="H69" s="304"/>
      <c r="I69" s="304"/>
      <c r="J69" s="304"/>
      <c r="K69" s="304"/>
      <c r="L69" s="319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9"/>
      <c r="Y69" s="309"/>
      <c r="Z69" s="304"/>
      <c r="AA69" s="274"/>
      <c r="AB69" s="288"/>
      <c r="AC69" s="292"/>
      <c r="AD69" s="290"/>
      <c r="AE69" s="291">
        <f t="shared" si="5"/>
        <v>0</v>
      </c>
      <c r="AF69" s="289"/>
      <c r="AG69" s="13"/>
      <c r="AH69" s="281">
        <v>0</v>
      </c>
      <c r="AI69" s="282" t="str">
        <f t="shared" si="4"/>
        <v/>
      </c>
      <c r="AJ69" s="283">
        <v>1</v>
      </c>
      <c r="AL69" s="342" t="str">
        <f t="shared" si="6"/>
        <v>|||||||||||||||||||||||||</v>
      </c>
    </row>
    <row r="70" spans="1:38" x14ac:dyDescent="0.5">
      <c r="A70" s="300"/>
      <c r="B70" s="300"/>
      <c r="C70" s="302"/>
      <c r="D70" s="300"/>
      <c r="E70" s="300"/>
      <c r="F70" s="300"/>
      <c r="G70" s="300"/>
      <c r="H70" s="304"/>
      <c r="I70" s="304"/>
      <c r="J70" s="304"/>
      <c r="K70" s="304"/>
      <c r="L70" s="319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9"/>
      <c r="Y70" s="309"/>
      <c r="Z70" s="304"/>
      <c r="AA70" s="274"/>
      <c r="AB70" s="288"/>
      <c r="AC70" s="292"/>
      <c r="AD70" s="290"/>
      <c r="AE70" s="291">
        <f t="shared" si="5"/>
        <v>0</v>
      </c>
      <c r="AF70" s="289"/>
      <c r="AG70" s="13"/>
      <c r="AH70" s="281">
        <v>0</v>
      </c>
      <c r="AI70" s="282" t="str">
        <f t="shared" si="4"/>
        <v/>
      </c>
      <c r="AJ70" s="283">
        <v>1</v>
      </c>
      <c r="AL70" s="342" t="str">
        <f t="shared" si="6"/>
        <v>|||||||||||||||||||||||||</v>
      </c>
    </row>
    <row r="71" spans="1:38" x14ac:dyDescent="0.5">
      <c r="A71" s="300"/>
      <c r="B71" s="300"/>
      <c r="C71" s="302"/>
      <c r="D71" s="300"/>
      <c r="E71" s="300"/>
      <c r="F71" s="300"/>
      <c r="G71" s="300"/>
      <c r="H71" s="304"/>
      <c r="I71" s="304"/>
      <c r="J71" s="304"/>
      <c r="K71" s="304"/>
      <c r="L71" s="319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9"/>
      <c r="Y71" s="309"/>
      <c r="Z71" s="304"/>
      <c r="AA71" s="274"/>
      <c r="AB71" s="288"/>
      <c r="AC71" s="292"/>
      <c r="AD71" s="290"/>
      <c r="AE71" s="291">
        <f t="shared" si="5"/>
        <v>0</v>
      </c>
      <c r="AF71" s="289"/>
      <c r="AG71" s="13"/>
      <c r="AH71" s="281">
        <v>0</v>
      </c>
      <c r="AI71" s="282" t="str">
        <f t="shared" si="4"/>
        <v/>
      </c>
      <c r="AJ71" s="283">
        <v>1</v>
      </c>
      <c r="AL71" s="342" t="str">
        <f t="shared" si="6"/>
        <v>|||||||||||||||||||||||||</v>
      </c>
    </row>
    <row r="72" spans="1:38" x14ac:dyDescent="0.5">
      <c r="A72" s="300"/>
      <c r="B72" s="300"/>
      <c r="C72" s="302"/>
      <c r="D72" s="300"/>
      <c r="E72" s="300"/>
      <c r="F72" s="300"/>
      <c r="G72" s="300"/>
      <c r="H72" s="304"/>
      <c r="I72" s="304"/>
      <c r="J72" s="304"/>
      <c r="K72" s="304"/>
      <c r="L72" s="319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9"/>
      <c r="Y72" s="309"/>
      <c r="Z72" s="304"/>
      <c r="AA72" s="274"/>
      <c r="AB72" s="288"/>
      <c r="AC72" s="292"/>
      <c r="AD72" s="290"/>
      <c r="AE72" s="291">
        <f t="shared" si="5"/>
        <v>0</v>
      </c>
      <c r="AF72" s="289"/>
      <c r="AG72" s="13"/>
      <c r="AH72" s="281">
        <v>0</v>
      </c>
      <c r="AI72" s="282" t="str">
        <f t="shared" si="4"/>
        <v/>
      </c>
      <c r="AJ72" s="283">
        <v>1</v>
      </c>
      <c r="AL72" s="342" t="str">
        <f t="shared" si="6"/>
        <v>|||||||||||||||||||||||||</v>
      </c>
    </row>
    <row r="73" spans="1:38" x14ac:dyDescent="0.5">
      <c r="A73" s="300"/>
      <c r="B73" s="300"/>
      <c r="C73" s="302"/>
      <c r="D73" s="300"/>
      <c r="E73" s="300"/>
      <c r="F73" s="300"/>
      <c r="G73" s="300"/>
      <c r="H73" s="304"/>
      <c r="I73" s="304"/>
      <c r="J73" s="304"/>
      <c r="K73" s="304"/>
      <c r="L73" s="319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9"/>
      <c r="Y73" s="309"/>
      <c r="Z73" s="304"/>
      <c r="AA73" s="274"/>
      <c r="AB73" s="288"/>
      <c r="AC73" s="292"/>
      <c r="AD73" s="290"/>
      <c r="AE73" s="291">
        <f t="shared" si="5"/>
        <v>0</v>
      </c>
      <c r="AF73" s="289"/>
      <c r="AG73" s="13"/>
      <c r="AH73" s="281">
        <v>0</v>
      </c>
      <c r="AI73" s="282" t="str">
        <f t="shared" si="4"/>
        <v/>
      </c>
      <c r="AJ73" s="283">
        <v>1</v>
      </c>
      <c r="AL73" s="342" t="str">
        <f t="shared" si="6"/>
        <v>|||||||||||||||||||||||||</v>
      </c>
    </row>
    <row r="74" spans="1:38" x14ac:dyDescent="0.5">
      <c r="A74" s="300"/>
      <c r="B74" s="300"/>
      <c r="C74" s="302"/>
      <c r="D74" s="300"/>
      <c r="E74" s="300"/>
      <c r="F74" s="300"/>
      <c r="G74" s="300"/>
      <c r="H74" s="304"/>
      <c r="I74" s="304"/>
      <c r="J74" s="304"/>
      <c r="K74" s="304"/>
      <c r="L74" s="319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9"/>
      <c r="Y74" s="309"/>
      <c r="Z74" s="304"/>
      <c r="AA74" s="274"/>
      <c r="AB74" s="288"/>
      <c r="AC74" s="292"/>
      <c r="AD74" s="290"/>
      <c r="AE74" s="291">
        <f t="shared" si="5"/>
        <v>0</v>
      </c>
      <c r="AF74" s="289"/>
      <c r="AG74" s="13"/>
      <c r="AH74" s="281">
        <v>0</v>
      </c>
      <c r="AI74" s="282" t="str">
        <f t="shared" si="4"/>
        <v/>
      </c>
      <c r="AJ74" s="283">
        <v>1</v>
      </c>
      <c r="AL74" s="342" t="str">
        <f t="shared" si="6"/>
        <v>|||||||||||||||||||||||||</v>
      </c>
    </row>
    <row r="75" spans="1:38" x14ac:dyDescent="0.5">
      <c r="A75" s="300"/>
      <c r="B75" s="300"/>
      <c r="C75" s="302"/>
      <c r="D75" s="300"/>
      <c r="E75" s="300"/>
      <c r="F75" s="300"/>
      <c r="G75" s="300"/>
      <c r="H75" s="304"/>
      <c r="I75" s="304"/>
      <c r="J75" s="304"/>
      <c r="K75" s="304"/>
      <c r="L75" s="319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9"/>
      <c r="Y75" s="309"/>
      <c r="Z75" s="304"/>
      <c r="AA75" s="274"/>
      <c r="AB75" s="288"/>
      <c r="AC75" s="292"/>
      <c r="AD75" s="290"/>
      <c r="AE75" s="291">
        <f t="shared" si="5"/>
        <v>0</v>
      </c>
      <c r="AF75" s="289"/>
      <c r="AG75" s="13"/>
      <c r="AH75" s="281">
        <v>0</v>
      </c>
      <c r="AI75" s="282" t="str">
        <f t="shared" si="4"/>
        <v/>
      </c>
      <c r="AJ75" s="283">
        <v>1</v>
      </c>
      <c r="AL75" s="342" t="str">
        <f t="shared" si="6"/>
        <v>|||||||||||||||||||||||||</v>
      </c>
    </row>
    <row r="76" spans="1:38" x14ac:dyDescent="0.5">
      <c r="A76" s="300"/>
      <c r="B76" s="300"/>
      <c r="C76" s="302"/>
      <c r="D76" s="300"/>
      <c r="E76" s="300"/>
      <c r="F76" s="300"/>
      <c r="G76" s="300"/>
      <c r="H76" s="304"/>
      <c r="I76" s="304"/>
      <c r="J76" s="304"/>
      <c r="K76" s="304"/>
      <c r="L76" s="319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9"/>
      <c r="Y76" s="309"/>
      <c r="Z76" s="304"/>
      <c r="AA76" s="274"/>
      <c r="AB76" s="288"/>
      <c r="AC76" s="292"/>
      <c r="AD76" s="290"/>
      <c r="AE76" s="291">
        <f t="shared" si="5"/>
        <v>0</v>
      </c>
      <c r="AF76" s="289"/>
      <c r="AG76" s="13"/>
      <c r="AH76" s="281">
        <v>0</v>
      </c>
      <c r="AI76" s="282" t="str">
        <f t="shared" si="4"/>
        <v/>
      </c>
      <c r="AJ76" s="283">
        <v>1</v>
      </c>
      <c r="AL76" s="342" t="str">
        <f t="shared" si="6"/>
        <v>|||||||||||||||||||||||||</v>
      </c>
    </row>
    <row r="77" spans="1:38" ht="7.5" customHeight="1" x14ac:dyDescent="0.5">
      <c r="A77" s="310"/>
      <c r="B77" s="310"/>
      <c r="C77" s="311"/>
      <c r="D77" s="310"/>
      <c r="E77" s="310"/>
      <c r="F77" s="310"/>
      <c r="G77" s="310"/>
      <c r="H77" s="312"/>
      <c r="I77" s="312"/>
      <c r="J77" s="312"/>
      <c r="K77" s="312"/>
      <c r="L77" s="320"/>
      <c r="M77" s="312"/>
      <c r="N77" s="312"/>
      <c r="O77" s="312"/>
      <c r="P77" s="312"/>
      <c r="Q77" s="312"/>
      <c r="R77" s="312"/>
      <c r="S77" s="312"/>
      <c r="T77" s="312"/>
      <c r="U77" s="312"/>
      <c r="V77" s="312"/>
      <c r="W77" s="312"/>
      <c r="X77" s="325"/>
      <c r="Y77" s="325"/>
      <c r="Z77" s="312"/>
      <c r="AA77" s="275"/>
      <c r="AB77" s="276"/>
      <c r="AC77" s="277"/>
      <c r="AD77" s="278"/>
      <c r="AE77" s="278"/>
      <c r="AF77" s="275"/>
      <c r="AG77" s="275"/>
      <c r="AH77" s="275"/>
      <c r="AI77" s="279"/>
      <c r="AJ77" s="280"/>
    </row>
    <row r="78" spans="1:38" s="6" customFormat="1" ht="20.399999999999999" x14ac:dyDescent="0.25">
      <c r="A78" s="313"/>
      <c r="B78" s="313"/>
      <c r="C78" s="314"/>
      <c r="D78" s="313"/>
      <c r="E78" s="313"/>
      <c r="F78" s="313"/>
      <c r="G78" s="313"/>
      <c r="H78" s="313"/>
      <c r="I78" s="313"/>
      <c r="J78" s="313"/>
      <c r="K78" s="313"/>
      <c r="L78" s="321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26"/>
      <c r="Y78" s="326"/>
      <c r="Z78" s="313"/>
      <c r="AD78" s="7">
        <f>SUM(AD2:AD76)</f>
        <v>50000</v>
      </c>
      <c r="AE78" s="7">
        <f>SUM(AE2:AE74)</f>
        <v>1500</v>
      </c>
      <c r="AI78" s="8"/>
      <c r="AJ78" s="8"/>
      <c r="AL78" s="346"/>
    </row>
    <row r="79" spans="1:38" x14ac:dyDescent="0.5">
      <c r="AD79" s="4"/>
      <c r="AE79" s="4"/>
    </row>
    <row r="80" spans="1:38" x14ac:dyDescent="0.5">
      <c r="AD80" s="4"/>
      <c r="AE80" s="4"/>
    </row>
    <row r="81" spans="30:31" x14ac:dyDescent="0.5">
      <c r="AD81" s="4"/>
      <c r="AE81" s="4"/>
    </row>
    <row r="82" spans="30:31" x14ac:dyDescent="0.5">
      <c r="AD82" s="4"/>
      <c r="AE82" s="4"/>
    </row>
  </sheetData>
  <dataValidations disablePrompts="1" count="2">
    <dataValidation type="list" allowBlank="1" showInputMessage="1" showErrorMessage="1" sqref="AC77">
      <formula1>"1%,2%,3%,5%"</formula1>
    </dataValidation>
    <dataValidation type="list" allowBlank="1" showInputMessage="1" showErrorMessage="1" sqref="AB2:AB77">
      <formula1>"ค่าบริการ,ค่าจ้าง,ค่าเช่า,ค่าขนส่ง,ค่าสอบบัญชี"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2"/>
  <sheetViews>
    <sheetView tabSelected="1" zoomScale="55" zoomScaleNormal="55" workbookViewId="0">
      <selection activeCell="B4" sqref="B4"/>
    </sheetView>
  </sheetViews>
  <sheetFormatPr defaultColWidth="9" defaultRowHeight="19.8" x14ac:dyDescent="0.5"/>
  <cols>
    <col min="1" max="1" width="3.8984375" style="315" bestFit="1" customWidth="1"/>
    <col min="2" max="2" width="11.09765625" style="315" bestFit="1" customWidth="1"/>
    <col min="3" max="3" width="4.8984375" style="316" bestFit="1" customWidth="1"/>
    <col min="4" max="4" width="11.59765625" style="315" bestFit="1" customWidth="1"/>
    <col min="5" max="5" width="9.796875" style="315" customWidth="1"/>
    <col min="6" max="6" width="6.5" style="315" bestFit="1" customWidth="1"/>
    <col min="7" max="7" width="6.69921875" style="315" bestFit="1" customWidth="1"/>
    <col min="8" max="8" width="3.69921875" style="315" bestFit="1" customWidth="1"/>
    <col min="9" max="9" width="5.59765625" style="315" bestFit="1" customWidth="1"/>
    <col min="10" max="10" width="6.296875" style="322" bestFit="1" customWidth="1"/>
    <col min="11" max="11" width="3.796875" style="315" bestFit="1" customWidth="1"/>
    <col min="12" max="12" width="7.59765625" style="315" bestFit="1" customWidth="1"/>
    <col min="13" max="13" width="3.296875" style="315" bestFit="1" customWidth="1"/>
    <col min="14" max="14" width="3.796875" style="315" bestFit="1" customWidth="1"/>
    <col min="15" max="15" width="8.5" style="315" bestFit="1" customWidth="1"/>
    <col min="16" max="16" width="7.3984375" style="315" bestFit="1" customWidth="1"/>
    <col min="17" max="17" width="11.19921875" style="315" bestFit="1" customWidth="1"/>
    <col min="18" max="18" width="8.19921875" style="315" bestFit="1" customWidth="1"/>
    <col min="19" max="19" width="9.5" style="315" bestFit="1" customWidth="1"/>
    <col min="20" max="20" width="13.59765625" style="315" bestFit="1" customWidth="1"/>
    <col min="21" max="21" width="11.09765625" style="315" bestFit="1" customWidth="1"/>
    <col min="22" max="22" width="12.296875" style="327" bestFit="1" customWidth="1"/>
    <col min="23" max="23" width="12.59765625" style="327" bestFit="1" customWidth="1"/>
    <col min="24" max="24" width="12.59765625" style="315" bestFit="1" customWidth="1"/>
    <col min="25" max="25" width="57.09765625" style="2" hidden="1" customWidth="1"/>
    <col min="26" max="26" width="12.09765625" style="2" hidden="1" customWidth="1"/>
    <col min="27" max="27" width="7" style="2" hidden="1" customWidth="1"/>
    <col min="28" max="28" width="11.59765625" style="2" hidden="1" customWidth="1"/>
    <col min="29" max="29" width="10.3984375" style="2" hidden="1" customWidth="1"/>
    <col min="30" max="30" width="10.19921875" style="2" hidden="1" customWidth="1"/>
    <col min="31" max="31" width="2.3984375" style="2" hidden="1" customWidth="1"/>
    <col min="32" max="32" width="7.59765625" style="2" hidden="1" customWidth="1"/>
    <col min="33" max="33" width="3.3984375" style="5" hidden="1" customWidth="1"/>
    <col min="34" max="34" width="3.3984375" style="294" hidden="1" customWidth="1"/>
    <col min="35" max="35" width="9" style="2"/>
    <col min="36" max="36" width="83.296875" style="345" bestFit="1" customWidth="1"/>
    <col min="37" max="16384" width="9" style="2"/>
  </cols>
  <sheetData>
    <row r="1" spans="1:36" s="1" customFormat="1" ht="51" customHeight="1" x14ac:dyDescent="0.25">
      <c r="A1" s="297" t="s">
        <v>8</v>
      </c>
      <c r="B1" s="297" t="s">
        <v>9</v>
      </c>
      <c r="C1" s="298" t="s">
        <v>0</v>
      </c>
      <c r="D1" s="297" t="s">
        <v>106</v>
      </c>
      <c r="E1" s="297" t="s">
        <v>99</v>
      </c>
      <c r="F1" s="299" t="s">
        <v>114</v>
      </c>
      <c r="G1" s="299" t="s">
        <v>125</v>
      </c>
      <c r="H1" s="299" t="s">
        <v>115</v>
      </c>
      <c r="I1" s="299" t="s">
        <v>116</v>
      </c>
      <c r="J1" s="317" t="s">
        <v>19</v>
      </c>
      <c r="K1" s="299" t="s">
        <v>117</v>
      </c>
      <c r="L1" s="299" t="s">
        <v>118</v>
      </c>
      <c r="M1" s="299" t="s">
        <v>119</v>
      </c>
      <c r="N1" s="299" t="s">
        <v>120</v>
      </c>
      <c r="O1" s="299" t="s">
        <v>121</v>
      </c>
      <c r="P1" s="299" t="s">
        <v>122</v>
      </c>
      <c r="Q1" s="299" t="s">
        <v>123</v>
      </c>
      <c r="R1" s="299" t="s">
        <v>124</v>
      </c>
      <c r="S1" s="299" t="s">
        <v>109</v>
      </c>
      <c r="T1" s="299" t="s">
        <v>10</v>
      </c>
      <c r="U1" s="299" t="s">
        <v>111</v>
      </c>
      <c r="V1" s="324" t="s">
        <v>130</v>
      </c>
      <c r="W1" s="324" t="s">
        <v>131</v>
      </c>
      <c r="X1" s="299" t="s">
        <v>132</v>
      </c>
      <c r="Y1" s="273" t="s">
        <v>4</v>
      </c>
      <c r="Z1" s="287" t="s">
        <v>10</v>
      </c>
      <c r="AA1" s="287" t="s">
        <v>111</v>
      </c>
      <c r="AB1" s="287" t="s">
        <v>3</v>
      </c>
      <c r="AC1" s="287" t="s">
        <v>11</v>
      </c>
      <c r="AD1" s="287" t="s">
        <v>109</v>
      </c>
      <c r="AE1" s="12"/>
      <c r="AF1" s="284" t="s">
        <v>12</v>
      </c>
      <c r="AG1" s="285" t="s">
        <v>1</v>
      </c>
      <c r="AH1" s="286" t="s">
        <v>2</v>
      </c>
      <c r="AJ1" s="341" t="s">
        <v>137</v>
      </c>
    </row>
    <row r="2" spans="1:36" x14ac:dyDescent="0.5">
      <c r="A2" s="300">
        <v>1</v>
      </c>
      <c r="B2" s="301" t="s">
        <v>180</v>
      </c>
      <c r="C2" s="302">
        <v>0</v>
      </c>
      <c r="D2" s="300" t="s">
        <v>175</v>
      </c>
      <c r="E2" s="300" t="s">
        <v>176</v>
      </c>
      <c r="F2" s="303" t="s">
        <v>134</v>
      </c>
      <c r="G2" s="303" t="s">
        <v>134</v>
      </c>
      <c r="H2" s="303" t="s">
        <v>134</v>
      </c>
      <c r="I2" s="303" t="s">
        <v>134</v>
      </c>
      <c r="J2" s="318">
        <v>10</v>
      </c>
      <c r="K2" s="303" t="s">
        <v>134</v>
      </c>
      <c r="L2" s="303" t="s">
        <v>134</v>
      </c>
      <c r="M2" s="303" t="s">
        <v>134</v>
      </c>
      <c r="N2" s="303" t="s">
        <v>134</v>
      </c>
      <c r="O2" s="304" t="s">
        <v>127</v>
      </c>
      <c r="P2" s="304" t="s">
        <v>126</v>
      </c>
      <c r="Q2" s="304" t="s">
        <v>128</v>
      </c>
      <c r="R2" s="305">
        <v>12130</v>
      </c>
      <c r="S2" s="306" t="s">
        <v>133</v>
      </c>
      <c r="T2" s="305" t="s">
        <v>101</v>
      </c>
      <c r="U2" s="305">
        <v>3</v>
      </c>
      <c r="V2" s="307" t="s">
        <v>135</v>
      </c>
      <c r="W2" s="308" t="s">
        <v>136</v>
      </c>
      <c r="X2" s="304">
        <v>1</v>
      </c>
      <c r="Y2" s="274" t="s">
        <v>105</v>
      </c>
      <c r="Z2" s="288" t="s">
        <v>101</v>
      </c>
      <c r="AA2" s="292">
        <v>3</v>
      </c>
      <c r="AB2" s="290">
        <v>30000</v>
      </c>
      <c r="AC2" s="291">
        <f>ROUND((AB2*(AA2/100)),2)</f>
        <v>900</v>
      </c>
      <c r="AD2" s="289" t="s">
        <v>110</v>
      </c>
      <c r="AE2" s="13"/>
      <c r="AF2" s="281">
        <v>0</v>
      </c>
      <c r="AG2" s="282">
        <f t="shared" ref="AG2:AG33" si="0">IF(ISNUMBER(A2),CEILING(A2/6,1),"")</f>
        <v>1</v>
      </c>
      <c r="AH2" s="283">
        <v>1</v>
      </c>
      <c r="AJ2" s="342" t="str">
        <f t="shared" ref="AJ2:AJ33" si="1">CONCATENATE(A2,"|",B2,"|",C2,"|",D2,"|",E2,"|",F2,"|",G2,"|",H2,"|",I2,"|",J2,"|",K2,"|",L2,"|",M2,"|",N2,"|",O2,"|",P2,"|",Q2,"|",R2,"|",S2,"|",T2,"|",U2,"|",V2,"|",W2,"|",X2)</f>
        <v>1|0155555555555|0|บริษัท|ภูเขา จำกัด|-|-|-|-|10|-|-|-|-|ประชาธิปัตย์|ธัญบุรี|ปทุมธานี|12130|20/09/2564|ค่าจ้าง|3|30000.00|900.00|1</v>
      </c>
    </row>
    <row r="3" spans="1:36" x14ac:dyDescent="0.5">
      <c r="A3" s="300">
        <v>2</v>
      </c>
      <c r="B3" s="301" t="s">
        <v>180</v>
      </c>
      <c r="C3" s="302">
        <v>0</v>
      </c>
      <c r="D3" s="300" t="s">
        <v>175</v>
      </c>
      <c r="E3" s="300" t="s">
        <v>178</v>
      </c>
      <c r="F3" s="304"/>
      <c r="G3" s="304"/>
      <c r="H3" s="304"/>
      <c r="I3" s="304"/>
      <c r="J3" s="319">
        <v>53</v>
      </c>
      <c r="K3" s="304"/>
      <c r="L3" s="304"/>
      <c r="M3" s="304"/>
      <c r="N3" s="304"/>
      <c r="O3" s="304" t="s">
        <v>144</v>
      </c>
      <c r="P3" s="304" t="s">
        <v>145</v>
      </c>
      <c r="Q3" s="304" t="s">
        <v>128</v>
      </c>
      <c r="R3" s="304">
        <v>12130</v>
      </c>
      <c r="S3" s="306" t="s">
        <v>149</v>
      </c>
      <c r="T3" s="304" t="s">
        <v>151</v>
      </c>
      <c r="U3" s="304">
        <v>3</v>
      </c>
      <c r="V3" s="307" t="s">
        <v>157</v>
      </c>
      <c r="W3" s="308" t="s">
        <v>158</v>
      </c>
      <c r="X3" s="304">
        <v>1</v>
      </c>
      <c r="Y3" s="274" t="s">
        <v>103</v>
      </c>
      <c r="Z3" s="288" t="s">
        <v>101</v>
      </c>
      <c r="AA3" s="292">
        <v>3</v>
      </c>
      <c r="AB3" s="290">
        <v>10000</v>
      </c>
      <c r="AC3" s="291">
        <f t="shared" ref="AC3:AC66" si="2">ROUND((AB3*(AA3/100)),2)</f>
        <v>300</v>
      </c>
      <c r="AD3" s="289" t="s">
        <v>113</v>
      </c>
      <c r="AE3" s="13"/>
      <c r="AF3" s="281">
        <v>0</v>
      </c>
      <c r="AG3" s="282">
        <f t="shared" si="0"/>
        <v>1</v>
      </c>
      <c r="AH3" s="283">
        <v>1</v>
      </c>
      <c r="AJ3" s="342" t="str">
        <f t="shared" si="1"/>
        <v>2|0155555555555|0|บริษัท|ดินน้ำ จำกัด|||||53|||||คลองสอง|คลองหลวง|ปทุมธานี|12130|15/09/2564|ค่าบริการ|3|50000.00|1500.00|1</v>
      </c>
    </row>
    <row r="4" spans="1:36" x14ac:dyDescent="0.5">
      <c r="A4" s="300">
        <v>3</v>
      </c>
      <c r="B4" s="301" t="s">
        <v>180</v>
      </c>
      <c r="C4" s="302">
        <v>0</v>
      </c>
      <c r="D4" s="300" t="s">
        <v>177</v>
      </c>
      <c r="E4" s="300" t="s">
        <v>179</v>
      </c>
      <c r="F4" s="304"/>
      <c r="G4" s="304"/>
      <c r="H4" s="304"/>
      <c r="I4" s="304"/>
      <c r="J4" s="319">
        <v>23</v>
      </c>
      <c r="K4" s="304"/>
      <c r="L4" s="304"/>
      <c r="M4" s="304"/>
      <c r="N4" s="304"/>
      <c r="O4" s="304" t="s">
        <v>147</v>
      </c>
      <c r="P4" s="304" t="s">
        <v>146</v>
      </c>
      <c r="Q4" s="304" t="s">
        <v>148</v>
      </c>
      <c r="R4" s="304">
        <v>10210</v>
      </c>
      <c r="S4" s="306" t="s">
        <v>150</v>
      </c>
      <c r="T4" s="304" t="s">
        <v>152</v>
      </c>
      <c r="U4" s="304">
        <v>3</v>
      </c>
      <c r="V4" s="307" t="s">
        <v>159</v>
      </c>
      <c r="W4" s="308" t="s">
        <v>160</v>
      </c>
      <c r="X4" s="304">
        <v>1</v>
      </c>
      <c r="Y4" s="274" t="s">
        <v>104</v>
      </c>
      <c r="Z4" s="288" t="s">
        <v>101</v>
      </c>
      <c r="AA4" s="292">
        <v>3</v>
      </c>
      <c r="AB4" s="290">
        <v>10000</v>
      </c>
      <c r="AC4" s="291">
        <f t="shared" si="2"/>
        <v>300</v>
      </c>
      <c r="AD4" s="289" t="s">
        <v>113</v>
      </c>
      <c r="AE4" s="13"/>
      <c r="AF4" s="281">
        <v>0</v>
      </c>
      <c r="AG4" s="282">
        <f t="shared" si="0"/>
        <v>1</v>
      </c>
      <c r="AH4" s="283">
        <v>1</v>
      </c>
      <c r="AJ4" s="342" t="str">
        <f t="shared" si="1"/>
        <v>3|0155555555555|0|ห้างหุ้นส่วนจำกัด|มาดิน จำกัด|||||23|||||สีกัน|ดอนเมือง|กรุงเทพมหานคร|10210|09/09/2564|ค่าธรรมเนียมวิชาชีพ|3|100000.00|3000.00|1</v>
      </c>
    </row>
    <row r="5" spans="1:36" x14ac:dyDescent="0.5">
      <c r="A5" s="300"/>
      <c r="B5" s="300"/>
      <c r="C5" s="302"/>
      <c r="D5" s="300"/>
      <c r="E5" s="300"/>
      <c r="F5" s="304"/>
      <c r="G5" s="304"/>
      <c r="H5" s="304"/>
      <c r="I5" s="304"/>
      <c r="J5" s="319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9"/>
      <c r="W5" s="309"/>
      <c r="X5" s="304"/>
      <c r="Y5" s="274"/>
      <c r="Z5" s="288" t="s">
        <v>101</v>
      </c>
      <c r="AA5" s="292"/>
      <c r="AB5" s="290"/>
      <c r="AC5" s="291">
        <f t="shared" si="2"/>
        <v>0</v>
      </c>
      <c r="AD5" s="289"/>
      <c r="AE5" s="13"/>
      <c r="AF5" s="281">
        <v>0</v>
      </c>
      <c r="AG5" s="282" t="str">
        <f t="shared" si="0"/>
        <v/>
      </c>
      <c r="AH5" s="283">
        <v>1</v>
      </c>
      <c r="AJ5" s="342" t="str">
        <f t="shared" si="1"/>
        <v>|||||||||||||||||||||||</v>
      </c>
    </row>
    <row r="6" spans="1:36" x14ac:dyDescent="0.5">
      <c r="A6" s="300"/>
      <c r="B6" s="300"/>
      <c r="C6" s="302"/>
      <c r="D6" s="300"/>
      <c r="E6" s="300"/>
      <c r="F6" s="304"/>
      <c r="G6" s="304"/>
      <c r="H6" s="304"/>
      <c r="I6" s="304"/>
      <c r="J6" s="319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9"/>
      <c r="W6" s="309"/>
      <c r="X6" s="304"/>
      <c r="Y6" s="274"/>
      <c r="Z6" s="288" t="s">
        <v>101</v>
      </c>
      <c r="AA6" s="292"/>
      <c r="AB6" s="290"/>
      <c r="AC6" s="291">
        <f t="shared" si="2"/>
        <v>0</v>
      </c>
      <c r="AD6" s="289"/>
      <c r="AE6" s="13"/>
      <c r="AF6" s="281">
        <v>0</v>
      </c>
      <c r="AG6" s="282" t="str">
        <f t="shared" si="0"/>
        <v/>
      </c>
      <c r="AH6" s="283">
        <v>1</v>
      </c>
      <c r="AJ6" s="342" t="str">
        <f t="shared" si="1"/>
        <v>|||||||||||||||||||||||</v>
      </c>
    </row>
    <row r="7" spans="1:36" x14ac:dyDescent="0.5">
      <c r="A7" s="300"/>
      <c r="B7" s="300"/>
      <c r="C7" s="302"/>
      <c r="D7" s="300"/>
      <c r="E7" s="300"/>
      <c r="F7" s="304"/>
      <c r="G7" s="304"/>
      <c r="H7" s="304"/>
      <c r="I7" s="304"/>
      <c r="J7" s="319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9"/>
      <c r="W7" s="309"/>
      <c r="X7" s="304"/>
      <c r="Y7" s="274"/>
      <c r="Z7" s="288" t="s">
        <v>101</v>
      </c>
      <c r="AA7" s="292"/>
      <c r="AB7" s="290"/>
      <c r="AC7" s="291">
        <f t="shared" si="2"/>
        <v>0</v>
      </c>
      <c r="AD7" s="289"/>
      <c r="AE7" s="13"/>
      <c r="AF7" s="281">
        <v>0</v>
      </c>
      <c r="AG7" s="282" t="str">
        <f t="shared" si="0"/>
        <v/>
      </c>
      <c r="AH7" s="283">
        <v>1</v>
      </c>
      <c r="AJ7" s="342" t="str">
        <f t="shared" si="1"/>
        <v>|||||||||||||||||||||||</v>
      </c>
    </row>
    <row r="8" spans="1:36" x14ac:dyDescent="0.5">
      <c r="A8" s="300"/>
      <c r="B8" s="300"/>
      <c r="C8" s="302"/>
      <c r="D8" s="300"/>
      <c r="E8" s="300"/>
      <c r="F8" s="304"/>
      <c r="G8" s="304"/>
      <c r="H8" s="304"/>
      <c r="I8" s="304"/>
      <c r="J8" s="319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9"/>
      <c r="W8" s="309"/>
      <c r="X8" s="304"/>
      <c r="Y8" s="274"/>
      <c r="Z8" s="288" t="s">
        <v>101</v>
      </c>
      <c r="AA8" s="292"/>
      <c r="AB8" s="290"/>
      <c r="AC8" s="291">
        <f t="shared" si="2"/>
        <v>0</v>
      </c>
      <c r="AD8" s="289"/>
      <c r="AE8" s="13"/>
      <c r="AF8" s="281">
        <v>0</v>
      </c>
      <c r="AG8" s="282" t="str">
        <f t="shared" si="0"/>
        <v/>
      </c>
      <c r="AH8" s="283">
        <v>1</v>
      </c>
      <c r="AJ8" s="342" t="str">
        <f t="shared" si="1"/>
        <v>|||||||||||||||||||||||</v>
      </c>
    </row>
    <row r="9" spans="1:36" x14ac:dyDescent="0.5">
      <c r="A9" s="300"/>
      <c r="B9" s="300"/>
      <c r="C9" s="302"/>
      <c r="D9" s="300"/>
      <c r="E9" s="300"/>
      <c r="F9" s="304"/>
      <c r="G9" s="304"/>
      <c r="H9" s="304"/>
      <c r="I9" s="304"/>
      <c r="J9" s="319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9"/>
      <c r="W9" s="309"/>
      <c r="X9" s="304"/>
      <c r="Y9" s="274"/>
      <c r="Z9" s="288" t="s">
        <v>101</v>
      </c>
      <c r="AA9" s="292"/>
      <c r="AB9" s="290"/>
      <c r="AC9" s="291">
        <f t="shared" si="2"/>
        <v>0</v>
      </c>
      <c r="AD9" s="289"/>
      <c r="AE9" s="13"/>
      <c r="AF9" s="281">
        <v>0</v>
      </c>
      <c r="AG9" s="282" t="str">
        <f t="shared" si="0"/>
        <v/>
      </c>
      <c r="AH9" s="283">
        <v>1</v>
      </c>
      <c r="AJ9" s="342" t="str">
        <f t="shared" si="1"/>
        <v>|||||||||||||||||||||||</v>
      </c>
    </row>
    <row r="10" spans="1:36" x14ac:dyDescent="0.5">
      <c r="A10" s="300"/>
      <c r="B10" s="300"/>
      <c r="C10" s="302"/>
      <c r="D10" s="300"/>
      <c r="E10" s="300"/>
      <c r="F10" s="304"/>
      <c r="G10" s="304"/>
      <c r="H10" s="304"/>
      <c r="I10" s="304"/>
      <c r="J10" s="319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9"/>
      <c r="W10" s="309"/>
      <c r="X10" s="304"/>
      <c r="Y10" s="274"/>
      <c r="Z10" s="288" t="s">
        <v>101</v>
      </c>
      <c r="AA10" s="292"/>
      <c r="AB10" s="290"/>
      <c r="AC10" s="291">
        <f t="shared" si="2"/>
        <v>0</v>
      </c>
      <c r="AD10" s="289"/>
      <c r="AE10" s="13"/>
      <c r="AF10" s="281">
        <v>0</v>
      </c>
      <c r="AG10" s="282" t="str">
        <f t="shared" si="0"/>
        <v/>
      </c>
      <c r="AH10" s="283">
        <v>1</v>
      </c>
      <c r="AJ10" s="342" t="str">
        <f t="shared" si="1"/>
        <v>|||||||||||||||||||||||</v>
      </c>
    </row>
    <row r="11" spans="1:36" x14ac:dyDescent="0.5">
      <c r="A11" s="300"/>
      <c r="B11" s="300"/>
      <c r="C11" s="302"/>
      <c r="D11" s="300"/>
      <c r="E11" s="300"/>
      <c r="F11" s="304"/>
      <c r="G11" s="304"/>
      <c r="H11" s="304"/>
      <c r="I11" s="304"/>
      <c r="J11" s="319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9"/>
      <c r="W11" s="309"/>
      <c r="X11" s="304"/>
      <c r="Y11" s="274"/>
      <c r="Z11" s="288" t="s">
        <v>101</v>
      </c>
      <c r="AA11" s="292"/>
      <c r="AB11" s="290"/>
      <c r="AC11" s="291">
        <f t="shared" si="2"/>
        <v>0</v>
      </c>
      <c r="AD11" s="289"/>
      <c r="AE11" s="13"/>
      <c r="AF11" s="281">
        <v>0</v>
      </c>
      <c r="AG11" s="282" t="str">
        <f t="shared" si="0"/>
        <v/>
      </c>
      <c r="AH11" s="283">
        <v>1</v>
      </c>
      <c r="AJ11" s="342" t="str">
        <f t="shared" si="1"/>
        <v>|||||||||||||||||||||||</v>
      </c>
    </row>
    <row r="12" spans="1:36" x14ac:dyDescent="0.5">
      <c r="A12" s="300"/>
      <c r="B12" s="300"/>
      <c r="C12" s="302"/>
      <c r="D12" s="300"/>
      <c r="E12" s="300"/>
      <c r="F12" s="304"/>
      <c r="G12" s="304"/>
      <c r="H12" s="304"/>
      <c r="I12" s="304"/>
      <c r="J12" s="319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9"/>
      <c r="W12" s="309"/>
      <c r="X12" s="304"/>
      <c r="Y12" s="274"/>
      <c r="Z12" s="288" t="s">
        <v>101</v>
      </c>
      <c r="AA12" s="292"/>
      <c r="AB12" s="290"/>
      <c r="AC12" s="291">
        <f t="shared" si="2"/>
        <v>0</v>
      </c>
      <c r="AD12" s="289"/>
      <c r="AE12" s="13"/>
      <c r="AF12" s="281">
        <v>0</v>
      </c>
      <c r="AG12" s="282" t="str">
        <f t="shared" si="0"/>
        <v/>
      </c>
      <c r="AH12" s="283">
        <v>1</v>
      </c>
      <c r="AJ12" s="342" t="str">
        <f t="shared" si="1"/>
        <v>|||||||||||||||||||||||</v>
      </c>
    </row>
    <row r="13" spans="1:36" x14ac:dyDescent="0.5">
      <c r="A13" s="300"/>
      <c r="B13" s="300"/>
      <c r="C13" s="302"/>
      <c r="D13" s="300"/>
      <c r="E13" s="300"/>
      <c r="F13" s="304"/>
      <c r="G13" s="304"/>
      <c r="H13" s="304"/>
      <c r="I13" s="304"/>
      <c r="J13" s="319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9"/>
      <c r="W13" s="309"/>
      <c r="X13" s="304"/>
      <c r="Y13" s="274"/>
      <c r="Z13" s="288" t="s">
        <v>101</v>
      </c>
      <c r="AA13" s="292"/>
      <c r="AB13" s="290"/>
      <c r="AC13" s="291">
        <f t="shared" si="2"/>
        <v>0</v>
      </c>
      <c r="AD13" s="289"/>
      <c r="AE13" s="13"/>
      <c r="AF13" s="281">
        <v>0</v>
      </c>
      <c r="AG13" s="282" t="str">
        <f t="shared" si="0"/>
        <v/>
      </c>
      <c r="AH13" s="283">
        <v>1</v>
      </c>
      <c r="AJ13" s="342" t="str">
        <f t="shared" si="1"/>
        <v>|||||||||||||||||||||||</v>
      </c>
    </row>
    <row r="14" spans="1:36" x14ac:dyDescent="0.5">
      <c r="A14" s="300"/>
      <c r="B14" s="300"/>
      <c r="C14" s="302"/>
      <c r="D14" s="300"/>
      <c r="E14" s="300"/>
      <c r="F14" s="304"/>
      <c r="G14" s="304"/>
      <c r="H14" s="304"/>
      <c r="I14" s="304"/>
      <c r="J14" s="319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9"/>
      <c r="W14" s="309"/>
      <c r="X14" s="304"/>
      <c r="Y14" s="274"/>
      <c r="Z14" s="288" t="s">
        <v>101</v>
      </c>
      <c r="AA14" s="292"/>
      <c r="AB14" s="290"/>
      <c r="AC14" s="291">
        <f t="shared" si="2"/>
        <v>0</v>
      </c>
      <c r="AD14" s="289"/>
      <c r="AE14" s="13"/>
      <c r="AF14" s="281">
        <v>0</v>
      </c>
      <c r="AG14" s="282" t="str">
        <f t="shared" si="0"/>
        <v/>
      </c>
      <c r="AH14" s="283">
        <v>1</v>
      </c>
      <c r="AJ14" s="342" t="str">
        <f t="shared" si="1"/>
        <v>|||||||||||||||||||||||</v>
      </c>
    </row>
    <row r="15" spans="1:36" x14ac:dyDescent="0.5">
      <c r="A15" s="300"/>
      <c r="B15" s="300"/>
      <c r="C15" s="302"/>
      <c r="D15" s="300"/>
      <c r="E15" s="300"/>
      <c r="F15" s="304"/>
      <c r="G15" s="304"/>
      <c r="H15" s="304"/>
      <c r="I15" s="304"/>
      <c r="J15" s="319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9"/>
      <c r="W15" s="309"/>
      <c r="X15" s="304"/>
      <c r="Y15" s="274"/>
      <c r="Z15" s="288" t="s">
        <v>101</v>
      </c>
      <c r="AA15" s="292"/>
      <c r="AB15" s="290"/>
      <c r="AC15" s="291">
        <f t="shared" si="2"/>
        <v>0</v>
      </c>
      <c r="AD15" s="289"/>
      <c r="AE15" s="13"/>
      <c r="AF15" s="281">
        <v>0</v>
      </c>
      <c r="AG15" s="282" t="str">
        <f t="shared" si="0"/>
        <v/>
      </c>
      <c r="AH15" s="283">
        <v>1</v>
      </c>
      <c r="AJ15" s="342" t="str">
        <f t="shared" si="1"/>
        <v>|||||||||||||||||||||||</v>
      </c>
    </row>
    <row r="16" spans="1:36" x14ac:dyDescent="0.5">
      <c r="A16" s="300"/>
      <c r="B16" s="300"/>
      <c r="C16" s="302"/>
      <c r="D16" s="300"/>
      <c r="E16" s="300"/>
      <c r="F16" s="304"/>
      <c r="G16" s="304"/>
      <c r="H16" s="304"/>
      <c r="I16" s="304"/>
      <c r="J16" s="319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9"/>
      <c r="W16" s="309"/>
      <c r="X16" s="304"/>
      <c r="Y16" s="274"/>
      <c r="Z16" s="288" t="s">
        <v>101</v>
      </c>
      <c r="AA16" s="292"/>
      <c r="AB16" s="290"/>
      <c r="AC16" s="291">
        <f t="shared" si="2"/>
        <v>0</v>
      </c>
      <c r="AD16" s="289"/>
      <c r="AE16" s="13"/>
      <c r="AF16" s="281">
        <v>0</v>
      </c>
      <c r="AG16" s="282" t="str">
        <f t="shared" si="0"/>
        <v/>
      </c>
      <c r="AH16" s="283">
        <v>1</v>
      </c>
      <c r="AJ16" s="342" t="str">
        <f t="shared" si="1"/>
        <v>|||||||||||||||||||||||</v>
      </c>
    </row>
    <row r="17" spans="1:36" x14ac:dyDescent="0.5">
      <c r="A17" s="300"/>
      <c r="B17" s="300"/>
      <c r="C17" s="302"/>
      <c r="D17" s="300"/>
      <c r="E17" s="300"/>
      <c r="F17" s="304"/>
      <c r="G17" s="304"/>
      <c r="H17" s="304"/>
      <c r="I17" s="304"/>
      <c r="J17" s="319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9"/>
      <c r="W17" s="309"/>
      <c r="X17" s="304"/>
      <c r="Y17" s="274"/>
      <c r="Z17" s="288" t="s">
        <v>101</v>
      </c>
      <c r="AA17" s="292"/>
      <c r="AB17" s="290"/>
      <c r="AC17" s="291">
        <f t="shared" si="2"/>
        <v>0</v>
      </c>
      <c r="AD17" s="289"/>
      <c r="AE17" s="13"/>
      <c r="AF17" s="281">
        <v>0</v>
      </c>
      <c r="AG17" s="282" t="str">
        <f t="shared" si="0"/>
        <v/>
      </c>
      <c r="AH17" s="283">
        <v>1</v>
      </c>
      <c r="AJ17" s="342" t="str">
        <f t="shared" si="1"/>
        <v>|||||||||||||||||||||||</v>
      </c>
    </row>
    <row r="18" spans="1:36" x14ac:dyDescent="0.5">
      <c r="A18" s="300"/>
      <c r="B18" s="300"/>
      <c r="C18" s="302"/>
      <c r="D18" s="300"/>
      <c r="E18" s="300"/>
      <c r="F18" s="304"/>
      <c r="G18" s="304"/>
      <c r="H18" s="304"/>
      <c r="I18" s="304"/>
      <c r="J18" s="319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9"/>
      <c r="W18" s="309"/>
      <c r="X18" s="304"/>
      <c r="Y18" s="274"/>
      <c r="Z18" s="288" t="s">
        <v>101</v>
      </c>
      <c r="AA18" s="292"/>
      <c r="AB18" s="290"/>
      <c r="AC18" s="291">
        <f t="shared" si="2"/>
        <v>0</v>
      </c>
      <c r="AD18" s="289"/>
      <c r="AE18" s="13"/>
      <c r="AF18" s="281">
        <v>0</v>
      </c>
      <c r="AG18" s="282" t="str">
        <f t="shared" si="0"/>
        <v/>
      </c>
      <c r="AH18" s="283">
        <v>1</v>
      </c>
      <c r="AJ18" s="342" t="str">
        <f t="shared" si="1"/>
        <v>|||||||||||||||||||||||</v>
      </c>
    </row>
    <row r="19" spans="1:36" x14ac:dyDescent="0.5">
      <c r="A19" s="300"/>
      <c r="B19" s="300"/>
      <c r="C19" s="302"/>
      <c r="D19" s="300"/>
      <c r="E19" s="300"/>
      <c r="F19" s="304"/>
      <c r="G19" s="304"/>
      <c r="H19" s="304"/>
      <c r="I19" s="304"/>
      <c r="J19" s="319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9"/>
      <c r="W19" s="309"/>
      <c r="X19" s="304"/>
      <c r="Y19" s="274"/>
      <c r="Z19" s="288" t="s">
        <v>101</v>
      </c>
      <c r="AA19" s="292"/>
      <c r="AB19" s="290"/>
      <c r="AC19" s="291">
        <f t="shared" si="2"/>
        <v>0</v>
      </c>
      <c r="AD19" s="289"/>
      <c r="AE19" s="13"/>
      <c r="AF19" s="281">
        <v>0</v>
      </c>
      <c r="AG19" s="282" t="str">
        <f t="shared" si="0"/>
        <v/>
      </c>
      <c r="AH19" s="283">
        <v>1</v>
      </c>
      <c r="AJ19" s="342" t="str">
        <f t="shared" si="1"/>
        <v>|||||||||||||||||||||||</v>
      </c>
    </row>
    <row r="20" spans="1:36" x14ac:dyDescent="0.5">
      <c r="A20" s="300"/>
      <c r="B20" s="300"/>
      <c r="C20" s="302"/>
      <c r="D20" s="300"/>
      <c r="E20" s="300"/>
      <c r="F20" s="304"/>
      <c r="G20" s="304"/>
      <c r="H20" s="304"/>
      <c r="I20" s="304"/>
      <c r="J20" s="319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9"/>
      <c r="W20" s="309"/>
      <c r="X20" s="304"/>
      <c r="Y20" s="274"/>
      <c r="Z20" s="288" t="s">
        <v>101</v>
      </c>
      <c r="AA20" s="292"/>
      <c r="AB20" s="290"/>
      <c r="AC20" s="291">
        <f t="shared" si="2"/>
        <v>0</v>
      </c>
      <c r="AD20" s="289"/>
      <c r="AE20" s="13"/>
      <c r="AF20" s="281">
        <v>0</v>
      </c>
      <c r="AG20" s="282" t="str">
        <f t="shared" si="0"/>
        <v/>
      </c>
      <c r="AH20" s="283">
        <v>1</v>
      </c>
      <c r="AJ20" s="342" t="str">
        <f t="shared" si="1"/>
        <v>|||||||||||||||||||||||</v>
      </c>
    </row>
    <row r="21" spans="1:36" x14ac:dyDescent="0.5">
      <c r="A21" s="300"/>
      <c r="B21" s="300"/>
      <c r="C21" s="302"/>
      <c r="D21" s="300"/>
      <c r="E21" s="300"/>
      <c r="F21" s="304"/>
      <c r="G21" s="304"/>
      <c r="H21" s="304"/>
      <c r="I21" s="304"/>
      <c r="J21" s="319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9"/>
      <c r="W21" s="309"/>
      <c r="X21" s="304"/>
      <c r="Y21" s="274"/>
      <c r="Z21" s="288" t="s">
        <v>101</v>
      </c>
      <c r="AA21" s="292"/>
      <c r="AB21" s="290"/>
      <c r="AC21" s="291">
        <f t="shared" si="2"/>
        <v>0</v>
      </c>
      <c r="AD21" s="289"/>
      <c r="AE21" s="13"/>
      <c r="AF21" s="281">
        <v>0</v>
      </c>
      <c r="AG21" s="282" t="str">
        <f t="shared" si="0"/>
        <v/>
      </c>
      <c r="AH21" s="283">
        <v>1</v>
      </c>
      <c r="AJ21" s="342" t="str">
        <f t="shared" si="1"/>
        <v>|||||||||||||||||||||||</v>
      </c>
    </row>
    <row r="22" spans="1:36" x14ac:dyDescent="0.5">
      <c r="A22" s="300"/>
      <c r="B22" s="300"/>
      <c r="C22" s="302"/>
      <c r="D22" s="300"/>
      <c r="E22" s="300"/>
      <c r="F22" s="304"/>
      <c r="G22" s="304"/>
      <c r="H22" s="304"/>
      <c r="I22" s="304"/>
      <c r="J22" s="319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9"/>
      <c r="W22" s="309"/>
      <c r="X22" s="304"/>
      <c r="Y22" s="274"/>
      <c r="Z22" s="288"/>
      <c r="AA22" s="292"/>
      <c r="AB22" s="290"/>
      <c r="AC22" s="291">
        <f t="shared" si="2"/>
        <v>0</v>
      </c>
      <c r="AD22" s="289"/>
      <c r="AE22" s="13"/>
      <c r="AF22" s="281">
        <v>0</v>
      </c>
      <c r="AG22" s="282" t="str">
        <f t="shared" si="0"/>
        <v/>
      </c>
      <c r="AH22" s="283">
        <v>1</v>
      </c>
      <c r="AJ22" s="342" t="str">
        <f t="shared" si="1"/>
        <v>|||||||||||||||||||||||</v>
      </c>
    </row>
    <row r="23" spans="1:36" x14ac:dyDescent="0.5">
      <c r="A23" s="300"/>
      <c r="B23" s="300"/>
      <c r="C23" s="302"/>
      <c r="D23" s="300"/>
      <c r="E23" s="300"/>
      <c r="F23" s="304"/>
      <c r="G23" s="304"/>
      <c r="H23" s="304"/>
      <c r="I23" s="304"/>
      <c r="J23" s="319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9"/>
      <c r="W23" s="309"/>
      <c r="X23" s="304"/>
      <c r="Y23" s="274"/>
      <c r="Z23" s="288"/>
      <c r="AA23" s="292"/>
      <c r="AB23" s="290"/>
      <c r="AC23" s="291">
        <f t="shared" si="2"/>
        <v>0</v>
      </c>
      <c r="AD23" s="289"/>
      <c r="AE23" s="13"/>
      <c r="AF23" s="281">
        <v>0</v>
      </c>
      <c r="AG23" s="282" t="str">
        <f t="shared" si="0"/>
        <v/>
      </c>
      <c r="AH23" s="283">
        <v>1</v>
      </c>
      <c r="AJ23" s="342" t="str">
        <f t="shared" si="1"/>
        <v>|||||||||||||||||||||||</v>
      </c>
    </row>
    <row r="24" spans="1:36" x14ac:dyDescent="0.5">
      <c r="A24" s="300"/>
      <c r="B24" s="300"/>
      <c r="C24" s="302"/>
      <c r="D24" s="300"/>
      <c r="E24" s="300"/>
      <c r="F24" s="304"/>
      <c r="G24" s="304"/>
      <c r="H24" s="304"/>
      <c r="I24" s="304"/>
      <c r="J24" s="319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9"/>
      <c r="W24" s="309"/>
      <c r="X24" s="304"/>
      <c r="Y24" s="274"/>
      <c r="Z24" s="288"/>
      <c r="AA24" s="292"/>
      <c r="AB24" s="290"/>
      <c r="AC24" s="291">
        <f t="shared" si="2"/>
        <v>0</v>
      </c>
      <c r="AD24" s="289"/>
      <c r="AE24" s="13"/>
      <c r="AF24" s="281">
        <v>0</v>
      </c>
      <c r="AG24" s="282" t="str">
        <f t="shared" si="0"/>
        <v/>
      </c>
      <c r="AH24" s="283">
        <v>1</v>
      </c>
      <c r="AJ24" s="342" t="str">
        <f t="shared" si="1"/>
        <v>|||||||||||||||||||||||</v>
      </c>
    </row>
    <row r="25" spans="1:36" x14ac:dyDescent="0.5">
      <c r="A25" s="300"/>
      <c r="B25" s="300"/>
      <c r="C25" s="302"/>
      <c r="D25" s="300"/>
      <c r="E25" s="300"/>
      <c r="F25" s="304"/>
      <c r="G25" s="304"/>
      <c r="H25" s="304"/>
      <c r="I25" s="304"/>
      <c r="J25" s="319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9"/>
      <c r="W25" s="309"/>
      <c r="X25" s="304"/>
      <c r="Y25" s="274"/>
      <c r="Z25" s="288"/>
      <c r="AA25" s="292"/>
      <c r="AB25" s="290"/>
      <c r="AC25" s="291">
        <f t="shared" si="2"/>
        <v>0</v>
      </c>
      <c r="AD25" s="289"/>
      <c r="AE25" s="13"/>
      <c r="AF25" s="281">
        <v>0</v>
      </c>
      <c r="AG25" s="282" t="str">
        <f t="shared" si="0"/>
        <v/>
      </c>
      <c r="AH25" s="283">
        <v>1</v>
      </c>
      <c r="AJ25" s="342" t="str">
        <f t="shared" si="1"/>
        <v>|||||||||||||||||||||||</v>
      </c>
    </row>
    <row r="26" spans="1:36" x14ac:dyDescent="0.5">
      <c r="A26" s="300"/>
      <c r="B26" s="300"/>
      <c r="C26" s="302"/>
      <c r="D26" s="300"/>
      <c r="E26" s="300"/>
      <c r="F26" s="304"/>
      <c r="G26" s="304"/>
      <c r="H26" s="304"/>
      <c r="I26" s="304"/>
      <c r="J26" s="319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9"/>
      <c r="W26" s="309"/>
      <c r="X26" s="304"/>
      <c r="Y26" s="274"/>
      <c r="Z26" s="288"/>
      <c r="AA26" s="292"/>
      <c r="AB26" s="290"/>
      <c r="AC26" s="291">
        <f t="shared" si="2"/>
        <v>0</v>
      </c>
      <c r="AD26" s="289"/>
      <c r="AE26" s="13"/>
      <c r="AF26" s="281">
        <v>0</v>
      </c>
      <c r="AG26" s="282" t="str">
        <f t="shared" si="0"/>
        <v/>
      </c>
      <c r="AH26" s="283">
        <v>1</v>
      </c>
      <c r="AJ26" s="342" t="str">
        <f t="shared" si="1"/>
        <v>|||||||||||||||||||||||</v>
      </c>
    </row>
    <row r="27" spans="1:36" x14ac:dyDescent="0.5">
      <c r="A27" s="300"/>
      <c r="B27" s="300"/>
      <c r="C27" s="302"/>
      <c r="D27" s="300"/>
      <c r="E27" s="300"/>
      <c r="F27" s="304"/>
      <c r="G27" s="304"/>
      <c r="H27" s="304"/>
      <c r="I27" s="304"/>
      <c r="J27" s="319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9"/>
      <c r="W27" s="309"/>
      <c r="X27" s="304"/>
      <c r="Y27" s="274"/>
      <c r="Z27" s="288"/>
      <c r="AA27" s="292"/>
      <c r="AB27" s="290"/>
      <c r="AC27" s="291">
        <f t="shared" si="2"/>
        <v>0</v>
      </c>
      <c r="AD27" s="289"/>
      <c r="AE27" s="13"/>
      <c r="AF27" s="281">
        <v>0</v>
      </c>
      <c r="AG27" s="282" t="str">
        <f t="shared" si="0"/>
        <v/>
      </c>
      <c r="AH27" s="283">
        <v>1</v>
      </c>
      <c r="AJ27" s="342" t="str">
        <f t="shared" si="1"/>
        <v>|||||||||||||||||||||||</v>
      </c>
    </row>
    <row r="28" spans="1:36" x14ac:dyDescent="0.5">
      <c r="A28" s="300"/>
      <c r="B28" s="300"/>
      <c r="C28" s="302"/>
      <c r="D28" s="300"/>
      <c r="E28" s="300"/>
      <c r="F28" s="304"/>
      <c r="G28" s="304"/>
      <c r="H28" s="304"/>
      <c r="I28" s="304"/>
      <c r="J28" s="319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9"/>
      <c r="W28" s="309"/>
      <c r="X28" s="304"/>
      <c r="Y28" s="274"/>
      <c r="Z28" s="288"/>
      <c r="AA28" s="292"/>
      <c r="AB28" s="290"/>
      <c r="AC28" s="291">
        <f t="shared" si="2"/>
        <v>0</v>
      </c>
      <c r="AD28" s="289"/>
      <c r="AE28" s="13"/>
      <c r="AF28" s="281">
        <v>0</v>
      </c>
      <c r="AG28" s="282" t="str">
        <f t="shared" si="0"/>
        <v/>
      </c>
      <c r="AH28" s="283">
        <v>1</v>
      </c>
      <c r="AJ28" s="342" t="str">
        <f t="shared" si="1"/>
        <v>|||||||||||||||||||||||</v>
      </c>
    </row>
    <row r="29" spans="1:36" x14ac:dyDescent="0.5">
      <c r="A29" s="300"/>
      <c r="B29" s="300"/>
      <c r="C29" s="302"/>
      <c r="D29" s="300"/>
      <c r="E29" s="300"/>
      <c r="F29" s="304"/>
      <c r="G29" s="304"/>
      <c r="H29" s="304"/>
      <c r="I29" s="304"/>
      <c r="J29" s="319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9"/>
      <c r="W29" s="309"/>
      <c r="X29" s="304"/>
      <c r="Y29" s="274"/>
      <c r="Z29" s="288"/>
      <c r="AA29" s="292"/>
      <c r="AB29" s="290"/>
      <c r="AC29" s="291">
        <f t="shared" si="2"/>
        <v>0</v>
      </c>
      <c r="AD29" s="289"/>
      <c r="AE29" s="13"/>
      <c r="AF29" s="281">
        <v>0</v>
      </c>
      <c r="AG29" s="282" t="str">
        <f t="shared" si="0"/>
        <v/>
      </c>
      <c r="AH29" s="283">
        <v>1</v>
      </c>
      <c r="AJ29" s="342" t="str">
        <f t="shared" si="1"/>
        <v>|||||||||||||||||||||||</v>
      </c>
    </row>
    <row r="30" spans="1:36" x14ac:dyDescent="0.5">
      <c r="A30" s="300"/>
      <c r="B30" s="300"/>
      <c r="C30" s="302"/>
      <c r="D30" s="300"/>
      <c r="E30" s="300"/>
      <c r="F30" s="304"/>
      <c r="G30" s="304"/>
      <c r="H30" s="304"/>
      <c r="I30" s="304"/>
      <c r="J30" s="319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9"/>
      <c r="W30" s="309"/>
      <c r="X30" s="304"/>
      <c r="Y30" s="274"/>
      <c r="Z30" s="288"/>
      <c r="AA30" s="292"/>
      <c r="AB30" s="290"/>
      <c r="AC30" s="291">
        <f t="shared" si="2"/>
        <v>0</v>
      </c>
      <c r="AD30" s="289"/>
      <c r="AE30" s="13"/>
      <c r="AF30" s="281">
        <v>0</v>
      </c>
      <c r="AG30" s="282" t="str">
        <f t="shared" si="0"/>
        <v/>
      </c>
      <c r="AH30" s="283">
        <v>1</v>
      </c>
      <c r="AJ30" s="342" t="str">
        <f t="shared" si="1"/>
        <v>|||||||||||||||||||||||</v>
      </c>
    </row>
    <row r="31" spans="1:36" x14ac:dyDescent="0.5">
      <c r="A31" s="300"/>
      <c r="B31" s="300"/>
      <c r="C31" s="302"/>
      <c r="D31" s="300"/>
      <c r="E31" s="300"/>
      <c r="F31" s="304"/>
      <c r="G31" s="304"/>
      <c r="H31" s="304"/>
      <c r="I31" s="304"/>
      <c r="J31" s="319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9"/>
      <c r="W31" s="309"/>
      <c r="X31" s="304"/>
      <c r="Y31" s="274"/>
      <c r="Z31" s="288"/>
      <c r="AA31" s="292"/>
      <c r="AB31" s="290"/>
      <c r="AC31" s="291">
        <f t="shared" si="2"/>
        <v>0</v>
      </c>
      <c r="AD31" s="289"/>
      <c r="AE31" s="13"/>
      <c r="AF31" s="281">
        <v>0</v>
      </c>
      <c r="AG31" s="282" t="str">
        <f t="shared" si="0"/>
        <v/>
      </c>
      <c r="AH31" s="283">
        <v>1</v>
      </c>
      <c r="AJ31" s="342" t="str">
        <f t="shared" si="1"/>
        <v>|||||||||||||||||||||||</v>
      </c>
    </row>
    <row r="32" spans="1:36" x14ac:dyDescent="0.5">
      <c r="A32" s="300"/>
      <c r="B32" s="300"/>
      <c r="C32" s="302"/>
      <c r="D32" s="300"/>
      <c r="E32" s="300"/>
      <c r="F32" s="304"/>
      <c r="G32" s="304"/>
      <c r="H32" s="304"/>
      <c r="I32" s="304"/>
      <c r="J32" s="319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9"/>
      <c r="W32" s="309"/>
      <c r="X32" s="304"/>
      <c r="Y32" s="274"/>
      <c r="Z32" s="288"/>
      <c r="AA32" s="292"/>
      <c r="AB32" s="290"/>
      <c r="AC32" s="291">
        <f t="shared" si="2"/>
        <v>0</v>
      </c>
      <c r="AD32" s="289"/>
      <c r="AE32" s="13"/>
      <c r="AF32" s="281">
        <v>0</v>
      </c>
      <c r="AG32" s="282" t="str">
        <f t="shared" si="0"/>
        <v/>
      </c>
      <c r="AH32" s="283">
        <v>1</v>
      </c>
      <c r="AJ32" s="342" t="str">
        <f t="shared" si="1"/>
        <v>|||||||||||||||||||||||</v>
      </c>
    </row>
    <row r="33" spans="1:36" x14ac:dyDescent="0.5">
      <c r="A33" s="300"/>
      <c r="B33" s="300"/>
      <c r="C33" s="302"/>
      <c r="D33" s="300"/>
      <c r="E33" s="300"/>
      <c r="F33" s="304"/>
      <c r="G33" s="304"/>
      <c r="H33" s="304"/>
      <c r="I33" s="304"/>
      <c r="J33" s="319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9"/>
      <c r="W33" s="309"/>
      <c r="X33" s="304"/>
      <c r="Y33" s="274"/>
      <c r="Z33" s="288"/>
      <c r="AA33" s="292"/>
      <c r="AB33" s="290"/>
      <c r="AC33" s="291">
        <f t="shared" si="2"/>
        <v>0</v>
      </c>
      <c r="AD33" s="289"/>
      <c r="AE33" s="13"/>
      <c r="AF33" s="281">
        <v>0</v>
      </c>
      <c r="AG33" s="282" t="str">
        <f t="shared" si="0"/>
        <v/>
      </c>
      <c r="AH33" s="283">
        <v>1</v>
      </c>
      <c r="AJ33" s="342" t="str">
        <f t="shared" si="1"/>
        <v>|||||||||||||||||||||||</v>
      </c>
    </row>
    <row r="34" spans="1:36" x14ac:dyDescent="0.5">
      <c r="A34" s="300"/>
      <c r="B34" s="300"/>
      <c r="C34" s="302"/>
      <c r="D34" s="300"/>
      <c r="E34" s="300"/>
      <c r="F34" s="304"/>
      <c r="G34" s="304"/>
      <c r="H34" s="304"/>
      <c r="I34" s="304"/>
      <c r="J34" s="319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9"/>
      <c r="W34" s="309"/>
      <c r="X34" s="304"/>
      <c r="Y34" s="274"/>
      <c r="Z34" s="288"/>
      <c r="AA34" s="292"/>
      <c r="AB34" s="290"/>
      <c r="AC34" s="291">
        <f t="shared" si="2"/>
        <v>0</v>
      </c>
      <c r="AD34" s="289"/>
      <c r="AE34" s="13"/>
      <c r="AF34" s="281">
        <v>0</v>
      </c>
      <c r="AG34" s="282" t="str">
        <f t="shared" ref="AG34:AG65" si="3">IF(ISNUMBER(A34),CEILING(A34/6,1),"")</f>
        <v/>
      </c>
      <c r="AH34" s="283">
        <v>1</v>
      </c>
      <c r="AJ34" s="342" t="str">
        <f t="shared" ref="AJ34:AJ65" si="4">CONCATENATE(A34,"|",B34,"|",C34,"|",D34,"|",E34,"|",F34,"|",G34,"|",H34,"|",I34,"|",J34,"|",K34,"|",L34,"|",M34,"|",N34,"|",O34,"|",P34,"|",Q34,"|",R34,"|",S34,"|",T34,"|",U34,"|",V34,"|",W34,"|",X34)</f>
        <v>|||||||||||||||||||||||</v>
      </c>
    </row>
    <row r="35" spans="1:36" x14ac:dyDescent="0.5">
      <c r="A35" s="300"/>
      <c r="B35" s="300"/>
      <c r="C35" s="302"/>
      <c r="D35" s="300"/>
      <c r="E35" s="300"/>
      <c r="F35" s="304"/>
      <c r="G35" s="304"/>
      <c r="H35" s="304"/>
      <c r="I35" s="304"/>
      <c r="J35" s="319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9"/>
      <c r="W35" s="309"/>
      <c r="X35" s="304"/>
      <c r="Y35" s="274"/>
      <c r="Z35" s="288"/>
      <c r="AA35" s="292"/>
      <c r="AB35" s="290"/>
      <c r="AC35" s="291">
        <f t="shared" si="2"/>
        <v>0</v>
      </c>
      <c r="AD35" s="289"/>
      <c r="AE35" s="13"/>
      <c r="AF35" s="281">
        <v>0</v>
      </c>
      <c r="AG35" s="282" t="str">
        <f t="shared" si="3"/>
        <v/>
      </c>
      <c r="AH35" s="283">
        <v>1</v>
      </c>
      <c r="AJ35" s="342" t="str">
        <f t="shared" si="4"/>
        <v>|||||||||||||||||||||||</v>
      </c>
    </row>
    <row r="36" spans="1:36" x14ac:dyDescent="0.5">
      <c r="A36" s="300"/>
      <c r="B36" s="300"/>
      <c r="C36" s="302"/>
      <c r="D36" s="300"/>
      <c r="E36" s="300"/>
      <c r="F36" s="304"/>
      <c r="G36" s="304"/>
      <c r="H36" s="304"/>
      <c r="I36" s="304"/>
      <c r="J36" s="319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9"/>
      <c r="W36" s="309"/>
      <c r="X36" s="304"/>
      <c r="Y36" s="274"/>
      <c r="Z36" s="288"/>
      <c r="AA36" s="292"/>
      <c r="AB36" s="290"/>
      <c r="AC36" s="291">
        <f t="shared" si="2"/>
        <v>0</v>
      </c>
      <c r="AD36" s="289"/>
      <c r="AE36" s="13"/>
      <c r="AF36" s="281">
        <v>0</v>
      </c>
      <c r="AG36" s="282" t="str">
        <f t="shared" si="3"/>
        <v/>
      </c>
      <c r="AH36" s="283">
        <v>1</v>
      </c>
      <c r="AJ36" s="342" t="str">
        <f t="shared" si="4"/>
        <v>|||||||||||||||||||||||</v>
      </c>
    </row>
    <row r="37" spans="1:36" x14ac:dyDescent="0.5">
      <c r="A37" s="300"/>
      <c r="B37" s="300"/>
      <c r="C37" s="302"/>
      <c r="D37" s="300"/>
      <c r="E37" s="300"/>
      <c r="F37" s="304"/>
      <c r="G37" s="304"/>
      <c r="H37" s="304"/>
      <c r="I37" s="304"/>
      <c r="J37" s="319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9"/>
      <c r="W37" s="309"/>
      <c r="X37" s="304"/>
      <c r="Y37" s="274"/>
      <c r="Z37" s="288"/>
      <c r="AA37" s="292"/>
      <c r="AB37" s="290"/>
      <c r="AC37" s="291">
        <f t="shared" si="2"/>
        <v>0</v>
      </c>
      <c r="AD37" s="289"/>
      <c r="AE37" s="13"/>
      <c r="AF37" s="281">
        <v>0</v>
      </c>
      <c r="AG37" s="282" t="str">
        <f t="shared" si="3"/>
        <v/>
      </c>
      <c r="AH37" s="283">
        <v>1</v>
      </c>
      <c r="AJ37" s="342" t="str">
        <f t="shared" si="4"/>
        <v>|||||||||||||||||||||||</v>
      </c>
    </row>
    <row r="38" spans="1:36" x14ac:dyDescent="0.5">
      <c r="A38" s="300"/>
      <c r="B38" s="300"/>
      <c r="C38" s="302"/>
      <c r="D38" s="300"/>
      <c r="E38" s="300"/>
      <c r="F38" s="304"/>
      <c r="G38" s="304"/>
      <c r="H38" s="304"/>
      <c r="I38" s="304"/>
      <c r="J38" s="319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9"/>
      <c r="W38" s="309"/>
      <c r="X38" s="304"/>
      <c r="Y38" s="274"/>
      <c r="Z38" s="288"/>
      <c r="AA38" s="292"/>
      <c r="AB38" s="290"/>
      <c r="AC38" s="291">
        <f t="shared" si="2"/>
        <v>0</v>
      </c>
      <c r="AD38" s="289"/>
      <c r="AE38" s="13"/>
      <c r="AF38" s="281">
        <v>0</v>
      </c>
      <c r="AG38" s="282" t="str">
        <f t="shared" si="3"/>
        <v/>
      </c>
      <c r="AH38" s="283">
        <v>1</v>
      </c>
      <c r="AJ38" s="342" t="str">
        <f t="shared" si="4"/>
        <v>|||||||||||||||||||||||</v>
      </c>
    </row>
    <row r="39" spans="1:36" x14ac:dyDescent="0.5">
      <c r="A39" s="300"/>
      <c r="B39" s="300"/>
      <c r="C39" s="302"/>
      <c r="D39" s="300"/>
      <c r="E39" s="300"/>
      <c r="F39" s="304"/>
      <c r="G39" s="304"/>
      <c r="H39" s="304"/>
      <c r="I39" s="304"/>
      <c r="J39" s="319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9"/>
      <c r="W39" s="309"/>
      <c r="X39" s="304"/>
      <c r="Y39" s="274"/>
      <c r="Z39" s="288"/>
      <c r="AA39" s="292"/>
      <c r="AB39" s="290"/>
      <c r="AC39" s="291">
        <f t="shared" si="2"/>
        <v>0</v>
      </c>
      <c r="AD39" s="289"/>
      <c r="AE39" s="13"/>
      <c r="AF39" s="281">
        <v>0</v>
      </c>
      <c r="AG39" s="282" t="str">
        <f t="shared" si="3"/>
        <v/>
      </c>
      <c r="AH39" s="283">
        <v>1</v>
      </c>
      <c r="AJ39" s="342" t="str">
        <f t="shared" si="4"/>
        <v>|||||||||||||||||||||||</v>
      </c>
    </row>
    <row r="40" spans="1:36" x14ac:dyDescent="0.5">
      <c r="A40" s="300"/>
      <c r="B40" s="300"/>
      <c r="C40" s="302"/>
      <c r="D40" s="300"/>
      <c r="E40" s="300"/>
      <c r="F40" s="304"/>
      <c r="G40" s="304"/>
      <c r="H40" s="304"/>
      <c r="I40" s="304"/>
      <c r="J40" s="319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9"/>
      <c r="W40" s="309"/>
      <c r="X40" s="304"/>
      <c r="Y40" s="274"/>
      <c r="Z40" s="288"/>
      <c r="AA40" s="292"/>
      <c r="AB40" s="290"/>
      <c r="AC40" s="291">
        <f t="shared" si="2"/>
        <v>0</v>
      </c>
      <c r="AD40" s="289"/>
      <c r="AE40" s="13"/>
      <c r="AF40" s="281">
        <v>0</v>
      </c>
      <c r="AG40" s="282" t="str">
        <f t="shared" si="3"/>
        <v/>
      </c>
      <c r="AH40" s="283">
        <v>1</v>
      </c>
      <c r="AJ40" s="342" t="str">
        <f t="shared" si="4"/>
        <v>|||||||||||||||||||||||</v>
      </c>
    </row>
    <row r="41" spans="1:36" x14ac:dyDescent="0.5">
      <c r="A41" s="300"/>
      <c r="B41" s="300"/>
      <c r="C41" s="302"/>
      <c r="D41" s="300"/>
      <c r="E41" s="300"/>
      <c r="F41" s="304"/>
      <c r="G41" s="304"/>
      <c r="H41" s="304"/>
      <c r="I41" s="304"/>
      <c r="J41" s="319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9"/>
      <c r="W41" s="309"/>
      <c r="X41" s="304"/>
      <c r="Y41" s="274"/>
      <c r="Z41" s="288"/>
      <c r="AA41" s="292"/>
      <c r="AB41" s="290"/>
      <c r="AC41" s="291">
        <f t="shared" si="2"/>
        <v>0</v>
      </c>
      <c r="AD41" s="289"/>
      <c r="AE41" s="13"/>
      <c r="AF41" s="281">
        <v>0</v>
      </c>
      <c r="AG41" s="282" t="str">
        <f t="shared" si="3"/>
        <v/>
      </c>
      <c r="AH41" s="283">
        <v>1</v>
      </c>
      <c r="AJ41" s="342" t="str">
        <f t="shared" si="4"/>
        <v>|||||||||||||||||||||||</v>
      </c>
    </row>
    <row r="42" spans="1:36" x14ac:dyDescent="0.5">
      <c r="A42" s="300"/>
      <c r="B42" s="300"/>
      <c r="C42" s="302"/>
      <c r="D42" s="300"/>
      <c r="E42" s="300"/>
      <c r="F42" s="304"/>
      <c r="G42" s="304"/>
      <c r="H42" s="304"/>
      <c r="I42" s="304"/>
      <c r="J42" s="319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9"/>
      <c r="W42" s="309"/>
      <c r="X42" s="304"/>
      <c r="Y42" s="274"/>
      <c r="Z42" s="288"/>
      <c r="AA42" s="292"/>
      <c r="AB42" s="290"/>
      <c r="AC42" s="291">
        <f t="shared" si="2"/>
        <v>0</v>
      </c>
      <c r="AD42" s="289"/>
      <c r="AE42" s="13"/>
      <c r="AF42" s="281">
        <v>0</v>
      </c>
      <c r="AG42" s="282" t="str">
        <f t="shared" si="3"/>
        <v/>
      </c>
      <c r="AH42" s="283">
        <v>1</v>
      </c>
      <c r="AJ42" s="342" t="str">
        <f t="shared" si="4"/>
        <v>|||||||||||||||||||||||</v>
      </c>
    </row>
    <row r="43" spans="1:36" x14ac:dyDescent="0.5">
      <c r="A43" s="300"/>
      <c r="B43" s="300"/>
      <c r="C43" s="302"/>
      <c r="D43" s="300"/>
      <c r="E43" s="300"/>
      <c r="F43" s="304"/>
      <c r="G43" s="304"/>
      <c r="H43" s="304"/>
      <c r="I43" s="304"/>
      <c r="J43" s="319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9"/>
      <c r="W43" s="309"/>
      <c r="X43" s="304"/>
      <c r="Y43" s="274"/>
      <c r="Z43" s="288"/>
      <c r="AA43" s="292"/>
      <c r="AB43" s="290"/>
      <c r="AC43" s="291">
        <f t="shared" si="2"/>
        <v>0</v>
      </c>
      <c r="AD43" s="289"/>
      <c r="AE43" s="13"/>
      <c r="AF43" s="281">
        <v>0</v>
      </c>
      <c r="AG43" s="282" t="str">
        <f t="shared" si="3"/>
        <v/>
      </c>
      <c r="AH43" s="283">
        <v>1</v>
      </c>
      <c r="AJ43" s="342" t="str">
        <f t="shared" si="4"/>
        <v>|||||||||||||||||||||||</v>
      </c>
    </row>
    <row r="44" spans="1:36" x14ac:dyDescent="0.5">
      <c r="A44" s="300"/>
      <c r="B44" s="300"/>
      <c r="C44" s="302"/>
      <c r="D44" s="300"/>
      <c r="E44" s="300"/>
      <c r="F44" s="304"/>
      <c r="G44" s="304"/>
      <c r="H44" s="304"/>
      <c r="I44" s="304"/>
      <c r="J44" s="319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9"/>
      <c r="W44" s="309"/>
      <c r="X44" s="304"/>
      <c r="Y44" s="274"/>
      <c r="Z44" s="288"/>
      <c r="AA44" s="292"/>
      <c r="AB44" s="290"/>
      <c r="AC44" s="291">
        <f t="shared" si="2"/>
        <v>0</v>
      </c>
      <c r="AD44" s="289"/>
      <c r="AE44" s="13"/>
      <c r="AF44" s="281">
        <v>0</v>
      </c>
      <c r="AG44" s="282" t="str">
        <f t="shared" si="3"/>
        <v/>
      </c>
      <c r="AH44" s="283">
        <v>1</v>
      </c>
      <c r="AJ44" s="342" t="str">
        <f t="shared" si="4"/>
        <v>|||||||||||||||||||||||</v>
      </c>
    </row>
    <row r="45" spans="1:36" x14ac:dyDescent="0.5">
      <c r="A45" s="300"/>
      <c r="B45" s="300"/>
      <c r="C45" s="302"/>
      <c r="D45" s="300"/>
      <c r="E45" s="300"/>
      <c r="F45" s="304"/>
      <c r="G45" s="304"/>
      <c r="H45" s="304"/>
      <c r="I45" s="304"/>
      <c r="J45" s="319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9"/>
      <c r="W45" s="309"/>
      <c r="X45" s="304"/>
      <c r="Y45" s="274"/>
      <c r="Z45" s="288"/>
      <c r="AA45" s="292"/>
      <c r="AB45" s="290"/>
      <c r="AC45" s="291">
        <f t="shared" si="2"/>
        <v>0</v>
      </c>
      <c r="AD45" s="289"/>
      <c r="AE45" s="13"/>
      <c r="AF45" s="281">
        <v>0</v>
      </c>
      <c r="AG45" s="282" t="str">
        <f t="shared" si="3"/>
        <v/>
      </c>
      <c r="AH45" s="283">
        <v>1</v>
      </c>
      <c r="AJ45" s="342" t="str">
        <f t="shared" si="4"/>
        <v>|||||||||||||||||||||||</v>
      </c>
    </row>
    <row r="46" spans="1:36" x14ac:dyDescent="0.5">
      <c r="A46" s="300"/>
      <c r="B46" s="300"/>
      <c r="C46" s="302"/>
      <c r="D46" s="300"/>
      <c r="E46" s="300"/>
      <c r="F46" s="304"/>
      <c r="G46" s="304"/>
      <c r="H46" s="304"/>
      <c r="I46" s="304"/>
      <c r="J46" s="319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9"/>
      <c r="W46" s="309"/>
      <c r="X46" s="304"/>
      <c r="Y46" s="274"/>
      <c r="Z46" s="288"/>
      <c r="AA46" s="292"/>
      <c r="AB46" s="290"/>
      <c r="AC46" s="291">
        <f t="shared" si="2"/>
        <v>0</v>
      </c>
      <c r="AD46" s="289"/>
      <c r="AE46" s="13"/>
      <c r="AF46" s="281">
        <v>0</v>
      </c>
      <c r="AG46" s="282" t="str">
        <f t="shared" si="3"/>
        <v/>
      </c>
      <c r="AH46" s="283">
        <v>1</v>
      </c>
      <c r="AJ46" s="342" t="str">
        <f t="shared" si="4"/>
        <v>|||||||||||||||||||||||</v>
      </c>
    </row>
    <row r="47" spans="1:36" x14ac:dyDescent="0.5">
      <c r="A47" s="300"/>
      <c r="B47" s="300"/>
      <c r="C47" s="302"/>
      <c r="D47" s="300"/>
      <c r="E47" s="300"/>
      <c r="F47" s="304"/>
      <c r="G47" s="304"/>
      <c r="H47" s="304"/>
      <c r="I47" s="304"/>
      <c r="J47" s="319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9"/>
      <c r="W47" s="309"/>
      <c r="X47" s="304"/>
      <c r="Y47" s="274"/>
      <c r="Z47" s="288"/>
      <c r="AA47" s="292"/>
      <c r="AB47" s="290"/>
      <c r="AC47" s="291">
        <f t="shared" si="2"/>
        <v>0</v>
      </c>
      <c r="AD47" s="289"/>
      <c r="AE47" s="13"/>
      <c r="AF47" s="281">
        <v>0</v>
      </c>
      <c r="AG47" s="282" t="str">
        <f t="shared" si="3"/>
        <v/>
      </c>
      <c r="AH47" s="283">
        <v>1</v>
      </c>
      <c r="AJ47" s="342" t="str">
        <f t="shared" si="4"/>
        <v>|||||||||||||||||||||||</v>
      </c>
    </row>
    <row r="48" spans="1:36" x14ac:dyDescent="0.5">
      <c r="A48" s="300"/>
      <c r="B48" s="300"/>
      <c r="C48" s="302"/>
      <c r="D48" s="300"/>
      <c r="E48" s="300"/>
      <c r="F48" s="304"/>
      <c r="G48" s="304"/>
      <c r="H48" s="304"/>
      <c r="I48" s="304"/>
      <c r="J48" s="319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9"/>
      <c r="W48" s="309"/>
      <c r="X48" s="304"/>
      <c r="Y48" s="274"/>
      <c r="Z48" s="288"/>
      <c r="AA48" s="292"/>
      <c r="AB48" s="290"/>
      <c r="AC48" s="291">
        <f t="shared" si="2"/>
        <v>0</v>
      </c>
      <c r="AD48" s="289"/>
      <c r="AE48" s="13"/>
      <c r="AF48" s="281">
        <v>0</v>
      </c>
      <c r="AG48" s="282" t="str">
        <f t="shared" si="3"/>
        <v/>
      </c>
      <c r="AH48" s="283">
        <v>1</v>
      </c>
      <c r="AJ48" s="342" t="str">
        <f t="shared" si="4"/>
        <v>|||||||||||||||||||||||</v>
      </c>
    </row>
    <row r="49" spans="1:36" x14ac:dyDescent="0.5">
      <c r="A49" s="300"/>
      <c r="B49" s="300"/>
      <c r="C49" s="302"/>
      <c r="D49" s="300"/>
      <c r="E49" s="300"/>
      <c r="F49" s="304"/>
      <c r="G49" s="304"/>
      <c r="H49" s="304"/>
      <c r="I49" s="304"/>
      <c r="J49" s="319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9"/>
      <c r="W49" s="309"/>
      <c r="X49" s="304"/>
      <c r="Y49" s="274"/>
      <c r="Z49" s="288"/>
      <c r="AA49" s="292"/>
      <c r="AB49" s="290"/>
      <c r="AC49" s="291">
        <f t="shared" si="2"/>
        <v>0</v>
      </c>
      <c r="AD49" s="289"/>
      <c r="AE49" s="13"/>
      <c r="AF49" s="281">
        <v>0</v>
      </c>
      <c r="AG49" s="282" t="str">
        <f t="shared" si="3"/>
        <v/>
      </c>
      <c r="AH49" s="283">
        <v>1</v>
      </c>
      <c r="AJ49" s="342" t="str">
        <f t="shared" si="4"/>
        <v>|||||||||||||||||||||||</v>
      </c>
    </row>
    <row r="50" spans="1:36" x14ac:dyDescent="0.5">
      <c r="A50" s="300"/>
      <c r="B50" s="300"/>
      <c r="C50" s="302"/>
      <c r="D50" s="300"/>
      <c r="E50" s="300"/>
      <c r="F50" s="304"/>
      <c r="G50" s="304"/>
      <c r="H50" s="304"/>
      <c r="I50" s="304"/>
      <c r="J50" s="319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9"/>
      <c r="W50" s="309"/>
      <c r="X50" s="304"/>
      <c r="Y50" s="274"/>
      <c r="Z50" s="288"/>
      <c r="AA50" s="292"/>
      <c r="AB50" s="290"/>
      <c r="AC50" s="291">
        <f t="shared" si="2"/>
        <v>0</v>
      </c>
      <c r="AD50" s="289"/>
      <c r="AE50" s="13"/>
      <c r="AF50" s="281">
        <v>0</v>
      </c>
      <c r="AG50" s="282" t="str">
        <f t="shared" si="3"/>
        <v/>
      </c>
      <c r="AH50" s="283">
        <v>1</v>
      </c>
      <c r="AJ50" s="342" t="str">
        <f t="shared" si="4"/>
        <v>|||||||||||||||||||||||</v>
      </c>
    </row>
    <row r="51" spans="1:36" x14ac:dyDescent="0.5">
      <c r="A51" s="300"/>
      <c r="B51" s="300"/>
      <c r="C51" s="302"/>
      <c r="D51" s="300"/>
      <c r="E51" s="300"/>
      <c r="F51" s="304"/>
      <c r="G51" s="304"/>
      <c r="H51" s="304"/>
      <c r="I51" s="304"/>
      <c r="J51" s="319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9"/>
      <c r="W51" s="309"/>
      <c r="X51" s="304"/>
      <c r="Y51" s="274"/>
      <c r="Z51" s="288"/>
      <c r="AA51" s="292"/>
      <c r="AB51" s="290"/>
      <c r="AC51" s="291">
        <f t="shared" si="2"/>
        <v>0</v>
      </c>
      <c r="AD51" s="289"/>
      <c r="AE51" s="13"/>
      <c r="AF51" s="281">
        <v>0</v>
      </c>
      <c r="AG51" s="282" t="str">
        <f t="shared" si="3"/>
        <v/>
      </c>
      <c r="AH51" s="283">
        <v>1</v>
      </c>
      <c r="AJ51" s="342" t="str">
        <f t="shared" si="4"/>
        <v>|||||||||||||||||||||||</v>
      </c>
    </row>
    <row r="52" spans="1:36" x14ac:dyDescent="0.5">
      <c r="A52" s="300"/>
      <c r="B52" s="300"/>
      <c r="C52" s="302"/>
      <c r="D52" s="300"/>
      <c r="E52" s="300"/>
      <c r="F52" s="304"/>
      <c r="G52" s="304"/>
      <c r="H52" s="304"/>
      <c r="I52" s="304"/>
      <c r="J52" s="319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9"/>
      <c r="W52" s="309"/>
      <c r="X52" s="304"/>
      <c r="Y52" s="274"/>
      <c r="Z52" s="288"/>
      <c r="AA52" s="292"/>
      <c r="AB52" s="290"/>
      <c r="AC52" s="291">
        <f t="shared" si="2"/>
        <v>0</v>
      </c>
      <c r="AD52" s="289"/>
      <c r="AE52" s="13"/>
      <c r="AF52" s="281">
        <v>0</v>
      </c>
      <c r="AG52" s="282" t="str">
        <f t="shared" si="3"/>
        <v/>
      </c>
      <c r="AH52" s="283">
        <v>1</v>
      </c>
      <c r="AJ52" s="342" t="str">
        <f t="shared" si="4"/>
        <v>|||||||||||||||||||||||</v>
      </c>
    </row>
    <row r="53" spans="1:36" x14ac:dyDescent="0.5">
      <c r="A53" s="300"/>
      <c r="B53" s="300"/>
      <c r="C53" s="302"/>
      <c r="D53" s="300"/>
      <c r="E53" s="300"/>
      <c r="F53" s="304"/>
      <c r="G53" s="304"/>
      <c r="H53" s="304"/>
      <c r="I53" s="304"/>
      <c r="J53" s="319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9"/>
      <c r="W53" s="309"/>
      <c r="X53" s="304"/>
      <c r="Y53" s="274"/>
      <c r="Z53" s="288"/>
      <c r="AA53" s="292"/>
      <c r="AB53" s="290"/>
      <c r="AC53" s="291">
        <f t="shared" si="2"/>
        <v>0</v>
      </c>
      <c r="AD53" s="289"/>
      <c r="AE53" s="13"/>
      <c r="AF53" s="281">
        <v>0</v>
      </c>
      <c r="AG53" s="282" t="str">
        <f t="shared" si="3"/>
        <v/>
      </c>
      <c r="AH53" s="283">
        <v>1</v>
      </c>
      <c r="AJ53" s="342" t="str">
        <f t="shared" si="4"/>
        <v>|||||||||||||||||||||||</v>
      </c>
    </row>
    <row r="54" spans="1:36" x14ac:dyDescent="0.5">
      <c r="A54" s="300"/>
      <c r="B54" s="300"/>
      <c r="C54" s="302"/>
      <c r="D54" s="300"/>
      <c r="E54" s="300"/>
      <c r="F54" s="304"/>
      <c r="G54" s="304"/>
      <c r="H54" s="304"/>
      <c r="I54" s="304"/>
      <c r="J54" s="319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9"/>
      <c r="W54" s="309"/>
      <c r="X54" s="304"/>
      <c r="Y54" s="274"/>
      <c r="Z54" s="288"/>
      <c r="AA54" s="292"/>
      <c r="AB54" s="290"/>
      <c r="AC54" s="291">
        <f t="shared" si="2"/>
        <v>0</v>
      </c>
      <c r="AD54" s="289"/>
      <c r="AE54" s="13"/>
      <c r="AF54" s="281">
        <v>0</v>
      </c>
      <c r="AG54" s="282" t="str">
        <f t="shared" si="3"/>
        <v/>
      </c>
      <c r="AH54" s="283">
        <v>1</v>
      </c>
      <c r="AJ54" s="342" t="str">
        <f t="shared" si="4"/>
        <v>|||||||||||||||||||||||</v>
      </c>
    </row>
    <row r="55" spans="1:36" x14ac:dyDescent="0.5">
      <c r="A55" s="300"/>
      <c r="B55" s="300"/>
      <c r="C55" s="302"/>
      <c r="D55" s="300"/>
      <c r="E55" s="300"/>
      <c r="F55" s="304"/>
      <c r="G55" s="304"/>
      <c r="H55" s="304"/>
      <c r="I55" s="304"/>
      <c r="J55" s="319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9"/>
      <c r="W55" s="309"/>
      <c r="X55" s="304"/>
      <c r="Y55" s="274"/>
      <c r="Z55" s="288"/>
      <c r="AA55" s="292"/>
      <c r="AB55" s="290"/>
      <c r="AC55" s="291">
        <f t="shared" si="2"/>
        <v>0</v>
      </c>
      <c r="AD55" s="289"/>
      <c r="AE55" s="13"/>
      <c r="AF55" s="281">
        <v>0</v>
      </c>
      <c r="AG55" s="282" t="str">
        <f t="shared" si="3"/>
        <v/>
      </c>
      <c r="AH55" s="283">
        <v>1</v>
      </c>
      <c r="AJ55" s="342" t="str">
        <f t="shared" si="4"/>
        <v>|||||||||||||||||||||||</v>
      </c>
    </row>
    <row r="56" spans="1:36" x14ac:dyDescent="0.5">
      <c r="A56" s="300"/>
      <c r="B56" s="300"/>
      <c r="C56" s="302"/>
      <c r="D56" s="300"/>
      <c r="E56" s="300"/>
      <c r="F56" s="304"/>
      <c r="G56" s="304"/>
      <c r="H56" s="304"/>
      <c r="I56" s="304"/>
      <c r="J56" s="319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9"/>
      <c r="W56" s="309"/>
      <c r="X56" s="304"/>
      <c r="Y56" s="274"/>
      <c r="Z56" s="288"/>
      <c r="AA56" s="292"/>
      <c r="AB56" s="290"/>
      <c r="AC56" s="291">
        <f t="shared" si="2"/>
        <v>0</v>
      </c>
      <c r="AD56" s="289"/>
      <c r="AE56" s="13"/>
      <c r="AF56" s="281">
        <v>0</v>
      </c>
      <c r="AG56" s="282" t="str">
        <f t="shared" si="3"/>
        <v/>
      </c>
      <c r="AH56" s="283">
        <v>1</v>
      </c>
      <c r="AJ56" s="342" t="str">
        <f t="shared" si="4"/>
        <v>|||||||||||||||||||||||</v>
      </c>
    </row>
    <row r="57" spans="1:36" x14ac:dyDescent="0.5">
      <c r="A57" s="300"/>
      <c r="B57" s="300"/>
      <c r="C57" s="302"/>
      <c r="D57" s="300"/>
      <c r="E57" s="300"/>
      <c r="F57" s="304"/>
      <c r="G57" s="304"/>
      <c r="H57" s="304"/>
      <c r="I57" s="304"/>
      <c r="J57" s="319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9"/>
      <c r="W57" s="309"/>
      <c r="X57" s="304"/>
      <c r="Y57" s="274"/>
      <c r="Z57" s="288"/>
      <c r="AA57" s="292"/>
      <c r="AB57" s="290"/>
      <c r="AC57" s="291">
        <f t="shared" si="2"/>
        <v>0</v>
      </c>
      <c r="AD57" s="289"/>
      <c r="AE57" s="13"/>
      <c r="AF57" s="281">
        <v>0</v>
      </c>
      <c r="AG57" s="282" t="str">
        <f t="shared" si="3"/>
        <v/>
      </c>
      <c r="AH57" s="283">
        <v>1</v>
      </c>
      <c r="AJ57" s="342" t="str">
        <f t="shared" si="4"/>
        <v>|||||||||||||||||||||||</v>
      </c>
    </row>
    <row r="58" spans="1:36" x14ac:dyDescent="0.5">
      <c r="A58" s="300"/>
      <c r="B58" s="300"/>
      <c r="C58" s="302"/>
      <c r="D58" s="300"/>
      <c r="E58" s="300"/>
      <c r="F58" s="304"/>
      <c r="G58" s="304"/>
      <c r="H58" s="304"/>
      <c r="I58" s="304"/>
      <c r="J58" s="319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9"/>
      <c r="W58" s="309"/>
      <c r="X58" s="304"/>
      <c r="Y58" s="274"/>
      <c r="Z58" s="288"/>
      <c r="AA58" s="292"/>
      <c r="AB58" s="290"/>
      <c r="AC58" s="291">
        <f t="shared" si="2"/>
        <v>0</v>
      </c>
      <c r="AD58" s="289"/>
      <c r="AE58" s="13"/>
      <c r="AF58" s="281">
        <v>0</v>
      </c>
      <c r="AG58" s="282" t="str">
        <f t="shared" si="3"/>
        <v/>
      </c>
      <c r="AH58" s="283">
        <v>1</v>
      </c>
      <c r="AJ58" s="342" t="str">
        <f t="shared" si="4"/>
        <v>|||||||||||||||||||||||</v>
      </c>
    </row>
    <row r="59" spans="1:36" x14ac:dyDescent="0.5">
      <c r="A59" s="300"/>
      <c r="B59" s="300"/>
      <c r="C59" s="302"/>
      <c r="D59" s="300"/>
      <c r="E59" s="300"/>
      <c r="F59" s="304"/>
      <c r="G59" s="304"/>
      <c r="H59" s="304"/>
      <c r="I59" s="304"/>
      <c r="J59" s="319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9"/>
      <c r="W59" s="309"/>
      <c r="X59" s="304"/>
      <c r="Y59" s="274"/>
      <c r="Z59" s="288"/>
      <c r="AA59" s="292"/>
      <c r="AB59" s="290"/>
      <c r="AC59" s="291">
        <f t="shared" si="2"/>
        <v>0</v>
      </c>
      <c r="AD59" s="289"/>
      <c r="AE59" s="13"/>
      <c r="AF59" s="281">
        <v>0</v>
      </c>
      <c r="AG59" s="282" t="str">
        <f t="shared" si="3"/>
        <v/>
      </c>
      <c r="AH59" s="283">
        <v>1</v>
      </c>
      <c r="AJ59" s="342" t="str">
        <f t="shared" si="4"/>
        <v>|||||||||||||||||||||||</v>
      </c>
    </row>
    <row r="60" spans="1:36" x14ac:dyDescent="0.5">
      <c r="A60" s="300"/>
      <c r="B60" s="300"/>
      <c r="C60" s="302"/>
      <c r="D60" s="300"/>
      <c r="E60" s="300"/>
      <c r="F60" s="304"/>
      <c r="G60" s="304"/>
      <c r="H60" s="304"/>
      <c r="I60" s="304"/>
      <c r="J60" s="319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9"/>
      <c r="W60" s="309"/>
      <c r="X60" s="304"/>
      <c r="Y60" s="274"/>
      <c r="Z60" s="288"/>
      <c r="AA60" s="292"/>
      <c r="AB60" s="290"/>
      <c r="AC60" s="291">
        <f t="shared" si="2"/>
        <v>0</v>
      </c>
      <c r="AD60" s="289"/>
      <c r="AE60" s="13"/>
      <c r="AF60" s="281">
        <v>0</v>
      </c>
      <c r="AG60" s="282" t="str">
        <f t="shared" si="3"/>
        <v/>
      </c>
      <c r="AH60" s="283">
        <v>1</v>
      </c>
      <c r="AJ60" s="342" t="str">
        <f t="shared" si="4"/>
        <v>|||||||||||||||||||||||</v>
      </c>
    </row>
    <row r="61" spans="1:36" x14ac:dyDescent="0.5">
      <c r="A61" s="300"/>
      <c r="B61" s="300"/>
      <c r="C61" s="302"/>
      <c r="D61" s="300"/>
      <c r="E61" s="300"/>
      <c r="F61" s="304"/>
      <c r="G61" s="304"/>
      <c r="H61" s="304"/>
      <c r="I61" s="304"/>
      <c r="J61" s="319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9"/>
      <c r="W61" s="309"/>
      <c r="X61" s="304"/>
      <c r="Y61" s="274"/>
      <c r="Z61" s="288"/>
      <c r="AA61" s="292"/>
      <c r="AB61" s="290"/>
      <c r="AC61" s="291">
        <f t="shared" si="2"/>
        <v>0</v>
      </c>
      <c r="AD61" s="289"/>
      <c r="AE61" s="13"/>
      <c r="AF61" s="281">
        <v>0</v>
      </c>
      <c r="AG61" s="282" t="str">
        <f t="shared" si="3"/>
        <v/>
      </c>
      <c r="AH61" s="283">
        <v>1</v>
      </c>
      <c r="AJ61" s="342" t="str">
        <f t="shared" si="4"/>
        <v>|||||||||||||||||||||||</v>
      </c>
    </row>
    <row r="62" spans="1:36" x14ac:dyDescent="0.5">
      <c r="A62" s="300"/>
      <c r="B62" s="300"/>
      <c r="C62" s="302"/>
      <c r="D62" s="300"/>
      <c r="E62" s="300"/>
      <c r="F62" s="304"/>
      <c r="G62" s="304"/>
      <c r="H62" s="304"/>
      <c r="I62" s="304"/>
      <c r="J62" s="319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9"/>
      <c r="W62" s="309"/>
      <c r="X62" s="304"/>
      <c r="Y62" s="274"/>
      <c r="Z62" s="288"/>
      <c r="AA62" s="292"/>
      <c r="AB62" s="290"/>
      <c r="AC62" s="291">
        <f t="shared" si="2"/>
        <v>0</v>
      </c>
      <c r="AD62" s="289"/>
      <c r="AE62" s="13"/>
      <c r="AF62" s="281">
        <v>0</v>
      </c>
      <c r="AG62" s="282" t="str">
        <f t="shared" si="3"/>
        <v/>
      </c>
      <c r="AH62" s="283">
        <v>1</v>
      </c>
      <c r="AJ62" s="342" t="str">
        <f t="shared" si="4"/>
        <v>|||||||||||||||||||||||</v>
      </c>
    </row>
    <row r="63" spans="1:36" x14ac:dyDescent="0.5">
      <c r="A63" s="300"/>
      <c r="B63" s="300"/>
      <c r="C63" s="302"/>
      <c r="D63" s="300"/>
      <c r="E63" s="300"/>
      <c r="F63" s="304"/>
      <c r="G63" s="304"/>
      <c r="H63" s="304"/>
      <c r="I63" s="304"/>
      <c r="J63" s="319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9"/>
      <c r="W63" s="309"/>
      <c r="X63" s="304"/>
      <c r="Y63" s="274"/>
      <c r="Z63" s="288"/>
      <c r="AA63" s="292"/>
      <c r="AB63" s="290"/>
      <c r="AC63" s="291">
        <f t="shared" si="2"/>
        <v>0</v>
      </c>
      <c r="AD63" s="289"/>
      <c r="AE63" s="13"/>
      <c r="AF63" s="281">
        <v>0</v>
      </c>
      <c r="AG63" s="282" t="str">
        <f t="shared" si="3"/>
        <v/>
      </c>
      <c r="AH63" s="283">
        <v>1</v>
      </c>
      <c r="AJ63" s="342" t="str">
        <f t="shared" si="4"/>
        <v>|||||||||||||||||||||||</v>
      </c>
    </row>
    <row r="64" spans="1:36" x14ac:dyDescent="0.5">
      <c r="A64" s="300"/>
      <c r="B64" s="300"/>
      <c r="C64" s="302"/>
      <c r="D64" s="300"/>
      <c r="E64" s="300"/>
      <c r="F64" s="304"/>
      <c r="G64" s="304"/>
      <c r="H64" s="304"/>
      <c r="I64" s="304"/>
      <c r="J64" s="319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9"/>
      <c r="W64" s="309"/>
      <c r="X64" s="304"/>
      <c r="Y64" s="274"/>
      <c r="Z64" s="288"/>
      <c r="AA64" s="292"/>
      <c r="AB64" s="290"/>
      <c r="AC64" s="291">
        <f t="shared" si="2"/>
        <v>0</v>
      </c>
      <c r="AD64" s="289"/>
      <c r="AE64" s="13"/>
      <c r="AF64" s="281">
        <v>0</v>
      </c>
      <c r="AG64" s="282" t="str">
        <f t="shared" si="3"/>
        <v/>
      </c>
      <c r="AH64" s="283">
        <v>1</v>
      </c>
      <c r="AJ64" s="342" t="str">
        <f t="shared" si="4"/>
        <v>|||||||||||||||||||||||</v>
      </c>
    </row>
    <row r="65" spans="1:36" x14ac:dyDescent="0.5">
      <c r="A65" s="300"/>
      <c r="B65" s="300"/>
      <c r="C65" s="302"/>
      <c r="D65" s="300"/>
      <c r="E65" s="300"/>
      <c r="F65" s="304"/>
      <c r="G65" s="304"/>
      <c r="H65" s="304"/>
      <c r="I65" s="304"/>
      <c r="J65" s="319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9"/>
      <c r="W65" s="309"/>
      <c r="X65" s="304"/>
      <c r="Y65" s="274"/>
      <c r="Z65" s="288"/>
      <c r="AA65" s="292"/>
      <c r="AB65" s="290"/>
      <c r="AC65" s="291">
        <f t="shared" si="2"/>
        <v>0</v>
      </c>
      <c r="AD65" s="289"/>
      <c r="AE65" s="13"/>
      <c r="AF65" s="281">
        <v>0</v>
      </c>
      <c r="AG65" s="282" t="str">
        <f t="shared" si="3"/>
        <v/>
      </c>
      <c r="AH65" s="283">
        <v>1</v>
      </c>
      <c r="AJ65" s="342" t="str">
        <f t="shared" si="4"/>
        <v>|||||||||||||||||||||||</v>
      </c>
    </row>
    <row r="66" spans="1:36" x14ac:dyDescent="0.5">
      <c r="A66" s="300"/>
      <c r="B66" s="300"/>
      <c r="C66" s="302"/>
      <c r="D66" s="300"/>
      <c r="E66" s="300"/>
      <c r="F66" s="304"/>
      <c r="G66" s="304"/>
      <c r="H66" s="304"/>
      <c r="I66" s="304"/>
      <c r="J66" s="319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9"/>
      <c r="W66" s="309"/>
      <c r="X66" s="304"/>
      <c r="Y66" s="274"/>
      <c r="Z66" s="288"/>
      <c r="AA66" s="292"/>
      <c r="AB66" s="290"/>
      <c r="AC66" s="291">
        <f t="shared" si="2"/>
        <v>0</v>
      </c>
      <c r="AD66" s="289"/>
      <c r="AE66" s="13"/>
      <c r="AF66" s="281">
        <v>0</v>
      </c>
      <c r="AG66" s="282" t="str">
        <f t="shared" ref="AG66:AG76" si="5">IF(ISNUMBER(A66),CEILING(A66/6,1),"")</f>
        <v/>
      </c>
      <c r="AH66" s="283">
        <v>1</v>
      </c>
      <c r="AJ66" s="342" t="str">
        <f t="shared" ref="AJ66:AJ77" si="6">CONCATENATE(A66,"|",B66,"|",C66,"|",D66,"|",E66,"|",F66,"|",G66,"|",H66,"|",I66,"|",J66,"|",K66,"|",L66,"|",M66,"|",N66,"|",O66,"|",P66,"|",Q66,"|",R66,"|",S66,"|",T66,"|",U66,"|",V66,"|",W66,"|",X66)</f>
        <v>|||||||||||||||||||||||</v>
      </c>
    </row>
    <row r="67" spans="1:36" x14ac:dyDescent="0.5">
      <c r="A67" s="300"/>
      <c r="B67" s="300"/>
      <c r="C67" s="302"/>
      <c r="D67" s="300"/>
      <c r="E67" s="300"/>
      <c r="F67" s="304"/>
      <c r="G67" s="304"/>
      <c r="H67" s="304"/>
      <c r="I67" s="304"/>
      <c r="J67" s="319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9"/>
      <c r="W67" s="309"/>
      <c r="X67" s="304"/>
      <c r="Y67" s="274"/>
      <c r="Z67" s="288"/>
      <c r="AA67" s="292"/>
      <c r="AB67" s="290"/>
      <c r="AC67" s="291">
        <f t="shared" ref="AC67:AC76" si="7">ROUND((AB67*(AA67/100)),2)</f>
        <v>0</v>
      </c>
      <c r="AD67" s="289"/>
      <c r="AE67" s="13"/>
      <c r="AF67" s="281">
        <v>0</v>
      </c>
      <c r="AG67" s="282" t="str">
        <f t="shared" si="5"/>
        <v/>
      </c>
      <c r="AH67" s="283">
        <v>1</v>
      </c>
      <c r="AJ67" s="342" t="str">
        <f t="shared" si="6"/>
        <v>|||||||||||||||||||||||</v>
      </c>
    </row>
    <row r="68" spans="1:36" x14ac:dyDescent="0.5">
      <c r="A68" s="300"/>
      <c r="B68" s="300"/>
      <c r="C68" s="302"/>
      <c r="D68" s="300"/>
      <c r="E68" s="300"/>
      <c r="F68" s="304"/>
      <c r="G68" s="304"/>
      <c r="H68" s="304"/>
      <c r="I68" s="304"/>
      <c r="J68" s="319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9"/>
      <c r="W68" s="309"/>
      <c r="X68" s="304"/>
      <c r="Y68" s="274"/>
      <c r="Z68" s="288"/>
      <c r="AA68" s="292"/>
      <c r="AB68" s="290"/>
      <c r="AC68" s="291">
        <f t="shared" si="7"/>
        <v>0</v>
      </c>
      <c r="AD68" s="289"/>
      <c r="AE68" s="13"/>
      <c r="AF68" s="281">
        <v>0</v>
      </c>
      <c r="AG68" s="282" t="str">
        <f t="shared" si="5"/>
        <v/>
      </c>
      <c r="AH68" s="283">
        <v>1</v>
      </c>
      <c r="AJ68" s="342" t="str">
        <f t="shared" si="6"/>
        <v>|||||||||||||||||||||||</v>
      </c>
    </row>
    <row r="69" spans="1:36" x14ac:dyDescent="0.5">
      <c r="A69" s="300"/>
      <c r="B69" s="300"/>
      <c r="C69" s="302"/>
      <c r="D69" s="300"/>
      <c r="E69" s="300"/>
      <c r="F69" s="304"/>
      <c r="G69" s="304"/>
      <c r="H69" s="304"/>
      <c r="I69" s="304"/>
      <c r="J69" s="319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9"/>
      <c r="W69" s="309"/>
      <c r="X69" s="304"/>
      <c r="Y69" s="274"/>
      <c r="Z69" s="288"/>
      <c r="AA69" s="292"/>
      <c r="AB69" s="290"/>
      <c r="AC69" s="291">
        <f t="shared" si="7"/>
        <v>0</v>
      </c>
      <c r="AD69" s="289"/>
      <c r="AE69" s="13"/>
      <c r="AF69" s="281">
        <v>0</v>
      </c>
      <c r="AG69" s="282" t="str">
        <f t="shared" si="5"/>
        <v/>
      </c>
      <c r="AH69" s="283">
        <v>1</v>
      </c>
      <c r="AJ69" s="342" t="str">
        <f t="shared" si="6"/>
        <v>|||||||||||||||||||||||</v>
      </c>
    </row>
    <row r="70" spans="1:36" x14ac:dyDescent="0.5">
      <c r="A70" s="300"/>
      <c r="B70" s="300"/>
      <c r="C70" s="302"/>
      <c r="D70" s="300"/>
      <c r="E70" s="300"/>
      <c r="F70" s="304"/>
      <c r="G70" s="304"/>
      <c r="H70" s="304"/>
      <c r="I70" s="304"/>
      <c r="J70" s="319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9"/>
      <c r="W70" s="309"/>
      <c r="X70" s="304"/>
      <c r="Y70" s="274"/>
      <c r="Z70" s="288"/>
      <c r="AA70" s="292"/>
      <c r="AB70" s="290"/>
      <c r="AC70" s="291">
        <f t="shared" si="7"/>
        <v>0</v>
      </c>
      <c r="AD70" s="289"/>
      <c r="AE70" s="13"/>
      <c r="AF70" s="281">
        <v>0</v>
      </c>
      <c r="AG70" s="282" t="str">
        <f t="shared" si="5"/>
        <v/>
      </c>
      <c r="AH70" s="283">
        <v>1</v>
      </c>
      <c r="AJ70" s="342" t="str">
        <f t="shared" si="6"/>
        <v>|||||||||||||||||||||||</v>
      </c>
    </row>
    <row r="71" spans="1:36" x14ac:dyDescent="0.5">
      <c r="A71" s="300"/>
      <c r="B71" s="300"/>
      <c r="C71" s="302"/>
      <c r="D71" s="300"/>
      <c r="E71" s="300"/>
      <c r="F71" s="304"/>
      <c r="G71" s="304"/>
      <c r="H71" s="304"/>
      <c r="I71" s="304"/>
      <c r="J71" s="319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9"/>
      <c r="W71" s="309"/>
      <c r="X71" s="304"/>
      <c r="Y71" s="274"/>
      <c r="Z71" s="288"/>
      <c r="AA71" s="292"/>
      <c r="AB71" s="290"/>
      <c r="AC71" s="291">
        <f t="shared" si="7"/>
        <v>0</v>
      </c>
      <c r="AD71" s="289"/>
      <c r="AE71" s="13"/>
      <c r="AF71" s="281">
        <v>0</v>
      </c>
      <c r="AG71" s="282" t="str">
        <f t="shared" si="5"/>
        <v/>
      </c>
      <c r="AH71" s="283">
        <v>1</v>
      </c>
      <c r="AJ71" s="342" t="str">
        <f t="shared" si="6"/>
        <v>|||||||||||||||||||||||</v>
      </c>
    </row>
    <row r="72" spans="1:36" x14ac:dyDescent="0.5">
      <c r="A72" s="300"/>
      <c r="B72" s="300"/>
      <c r="C72" s="302"/>
      <c r="D72" s="300"/>
      <c r="E72" s="300"/>
      <c r="F72" s="304"/>
      <c r="G72" s="304"/>
      <c r="H72" s="304"/>
      <c r="I72" s="304"/>
      <c r="J72" s="319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9"/>
      <c r="W72" s="309"/>
      <c r="X72" s="304"/>
      <c r="Y72" s="274"/>
      <c r="Z72" s="288"/>
      <c r="AA72" s="292"/>
      <c r="AB72" s="290"/>
      <c r="AC72" s="291">
        <f t="shared" si="7"/>
        <v>0</v>
      </c>
      <c r="AD72" s="289"/>
      <c r="AE72" s="13"/>
      <c r="AF72" s="281">
        <v>0</v>
      </c>
      <c r="AG72" s="282" t="str">
        <f t="shared" si="5"/>
        <v/>
      </c>
      <c r="AH72" s="283">
        <v>1</v>
      </c>
      <c r="AJ72" s="342" t="str">
        <f t="shared" si="6"/>
        <v>|||||||||||||||||||||||</v>
      </c>
    </row>
    <row r="73" spans="1:36" x14ac:dyDescent="0.5">
      <c r="A73" s="300"/>
      <c r="B73" s="300"/>
      <c r="C73" s="302"/>
      <c r="D73" s="300"/>
      <c r="E73" s="300"/>
      <c r="F73" s="304"/>
      <c r="G73" s="304"/>
      <c r="H73" s="304"/>
      <c r="I73" s="304"/>
      <c r="J73" s="319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9"/>
      <c r="W73" s="309"/>
      <c r="X73" s="304"/>
      <c r="Y73" s="274"/>
      <c r="Z73" s="288"/>
      <c r="AA73" s="292"/>
      <c r="AB73" s="290"/>
      <c r="AC73" s="291">
        <f t="shared" si="7"/>
        <v>0</v>
      </c>
      <c r="AD73" s="289"/>
      <c r="AE73" s="13"/>
      <c r="AF73" s="281">
        <v>0</v>
      </c>
      <c r="AG73" s="282" t="str">
        <f t="shared" si="5"/>
        <v/>
      </c>
      <c r="AH73" s="283">
        <v>1</v>
      </c>
      <c r="AJ73" s="342" t="str">
        <f t="shared" si="6"/>
        <v>|||||||||||||||||||||||</v>
      </c>
    </row>
    <row r="74" spans="1:36" x14ac:dyDescent="0.5">
      <c r="A74" s="300"/>
      <c r="B74" s="300"/>
      <c r="C74" s="302"/>
      <c r="D74" s="300"/>
      <c r="E74" s="300"/>
      <c r="F74" s="304"/>
      <c r="G74" s="304"/>
      <c r="H74" s="304"/>
      <c r="I74" s="304"/>
      <c r="J74" s="319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9"/>
      <c r="W74" s="309"/>
      <c r="X74" s="304"/>
      <c r="Y74" s="274"/>
      <c r="Z74" s="288"/>
      <c r="AA74" s="292"/>
      <c r="AB74" s="290"/>
      <c r="AC74" s="291">
        <f t="shared" si="7"/>
        <v>0</v>
      </c>
      <c r="AD74" s="289"/>
      <c r="AE74" s="13"/>
      <c r="AF74" s="281">
        <v>0</v>
      </c>
      <c r="AG74" s="282" t="str">
        <f t="shared" si="5"/>
        <v/>
      </c>
      <c r="AH74" s="283">
        <v>1</v>
      </c>
      <c r="AJ74" s="342" t="str">
        <f t="shared" si="6"/>
        <v>|||||||||||||||||||||||</v>
      </c>
    </row>
    <row r="75" spans="1:36" x14ac:dyDescent="0.5">
      <c r="A75" s="300"/>
      <c r="B75" s="300"/>
      <c r="C75" s="302"/>
      <c r="D75" s="300"/>
      <c r="E75" s="300"/>
      <c r="F75" s="304"/>
      <c r="G75" s="304"/>
      <c r="H75" s="304"/>
      <c r="I75" s="304"/>
      <c r="J75" s="319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9"/>
      <c r="W75" s="309"/>
      <c r="X75" s="304"/>
      <c r="Y75" s="274"/>
      <c r="Z75" s="288"/>
      <c r="AA75" s="292"/>
      <c r="AB75" s="290"/>
      <c r="AC75" s="291">
        <f t="shared" si="7"/>
        <v>0</v>
      </c>
      <c r="AD75" s="289"/>
      <c r="AE75" s="13"/>
      <c r="AF75" s="281">
        <v>0</v>
      </c>
      <c r="AG75" s="282" t="str">
        <f t="shared" si="5"/>
        <v/>
      </c>
      <c r="AH75" s="283">
        <v>1</v>
      </c>
      <c r="AJ75" s="342" t="str">
        <f t="shared" si="6"/>
        <v>|||||||||||||||||||||||</v>
      </c>
    </row>
    <row r="76" spans="1:36" x14ac:dyDescent="0.5">
      <c r="A76" s="300"/>
      <c r="B76" s="300"/>
      <c r="C76" s="302"/>
      <c r="D76" s="300"/>
      <c r="E76" s="300"/>
      <c r="F76" s="304"/>
      <c r="G76" s="304"/>
      <c r="H76" s="304"/>
      <c r="I76" s="304"/>
      <c r="J76" s="319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9"/>
      <c r="W76" s="309"/>
      <c r="X76" s="304"/>
      <c r="Y76" s="274"/>
      <c r="Z76" s="288"/>
      <c r="AA76" s="292"/>
      <c r="AB76" s="290"/>
      <c r="AC76" s="291">
        <f t="shared" si="7"/>
        <v>0</v>
      </c>
      <c r="AD76" s="289"/>
      <c r="AE76" s="13"/>
      <c r="AF76" s="281">
        <v>0</v>
      </c>
      <c r="AG76" s="282" t="str">
        <f t="shared" si="5"/>
        <v/>
      </c>
      <c r="AH76" s="283">
        <v>1</v>
      </c>
      <c r="AJ76" s="342" t="str">
        <f t="shared" si="6"/>
        <v>|||||||||||||||||||||||</v>
      </c>
    </row>
    <row r="77" spans="1:36" ht="7.5" customHeight="1" x14ac:dyDescent="0.5">
      <c r="A77" s="310"/>
      <c r="B77" s="310"/>
      <c r="C77" s="311"/>
      <c r="D77" s="310"/>
      <c r="E77" s="310"/>
      <c r="F77" s="312"/>
      <c r="G77" s="312"/>
      <c r="H77" s="312"/>
      <c r="I77" s="312"/>
      <c r="J77" s="320"/>
      <c r="K77" s="312"/>
      <c r="L77" s="312"/>
      <c r="M77" s="312"/>
      <c r="N77" s="312"/>
      <c r="O77" s="312"/>
      <c r="P77" s="312"/>
      <c r="Q77" s="312"/>
      <c r="R77" s="312"/>
      <c r="S77" s="312"/>
      <c r="T77" s="312"/>
      <c r="U77" s="312"/>
      <c r="V77" s="325"/>
      <c r="W77" s="325"/>
      <c r="X77" s="312"/>
      <c r="Y77" s="275"/>
      <c r="Z77" s="276"/>
      <c r="AA77" s="277"/>
      <c r="AB77" s="278"/>
      <c r="AC77" s="278"/>
      <c r="AD77" s="275"/>
      <c r="AE77" s="275"/>
      <c r="AF77" s="275"/>
      <c r="AG77" s="279"/>
      <c r="AH77" s="280"/>
      <c r="AJ77" s="342" t="str">
        <f t="shared" si="6"/>
        <v>|||||||||||||||||||||||</v>
      </c>
    </row>
    <row r="78" spans="1:36" s="6" customFormat="1" ht="20.399999999999999" x14ac:dyDescent="0.25">
      <c r="A78" s="313"/>
      <c r="B78" s="313"/>
      <c r="C78" s="314"/>
      <c r="D78" s="313"/>
      <c r="E78" s="313"/>
      <c r="F78" s="313"/>
      <c r="G78" s="313"/>
      <c r="H78" s="313"/>
      <c r="I78" s="313"/>
      <c r="J78" s="321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26"/>
      <c r="W78" s="326"/>
      <c r="X78" s="313"/>
      <c r="AB78" s="7">
        <f>SUM(AB2:AB76)</f>
        <v>50000</v>
      </c>
      <c r="AC78" s="7">
        <f>SUM(AC2:AC74)</f>
        <v>1500</v>
      </c>
      <c r="AG78" s="8"/>
      <c r="AH78" s="8"/>
      <c r="AJ78" s="346"/>
    </row>
    <row r="79" spans="1:36" x14ac:dyDescent="0.5">
      <c r="AB79" s="4"/>
      <c r="AC79" s="4"/>
    </row>
    <row r="80" spans="1:36" x14ac:dyDescent="0.5">
      <c r="AB80" s="4"/>
      <c r="AC80" s="4"/>
    </row>
    <row r="81" spans="28:29" x14ac:dyDescent="0.5">
      <c r="AB81" s="4"/>
      <c r="AC81" s="4"/>
    </row>
    <row r="82" spans="28:29" x14ac:dyDescent="0.5">
      <c r="AB82" s="4"/>
      <c r="AC82" s="4"/>
    </row>
  </sheetData>
  <dataValidations count="2">
    <dataValidation type="list" allowBlank="1" showInputMessage="1" showErrorMessage="1" sqref="Z2:Z77">
      <formula1>"ค่าบริการ,ค่าจ้าง,ค่าเช่า,ค่าขนส่ง,ค่าสอบบัญชี"</formula1>
    </dataValidation>
    <dataValidation type="list" allowBlank="1" showInputMessage="1" showErrorMessage="1" sqref="AA77">
      <formula1>"1%,2%,3%,5%"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CL93"/>
  <sheetViews>
    <sheetView showGridLines="0" workbookViewId="0">
      <selection activeCell="CO51" sqref="CO51:DG59"/>
    </sheetView>
  </sheetViews>
  <sheetFormatPr defaultColWidth="9" defaultRowHeight="19.8" x14ac:dyDescent="0.25"/>
  <cols>
    <col min="1" max="8" width="0.59765625" style="25" customWidth="1"/>
    <col min="9" max="9" width="1.3984375" style="25" customWidth="1"/>
    <col min="10" max="10" width="1.8984375" style="25" customWidth="1"/>
    <col min="11" max="11" width="6.09765625" style="25" customWidth="1"/>
    <col min="12" max="12" width="6.3984375" style="25" customWidth="1"/>
    <col min="13" max="80" width="1" style="25" customWidth="1"/>
    <col min="81" max="81" width="16.69921875" style="25" customWidth="1"/>
    <col min="82" max="82" width="9.296875" style="25" customWidth="1"/>
    <col min="83" max="83" width="9.09765625" style="32" customWidth="1"/>
    <col min="84" max="84" width="9" style="32" customWidth="1"/>
    <col min="85" max="85" width="12.8984375" style="32" customWidth="1"/>
    <col min="86" max="86" width="16" style="32" customWidth="1"/>
    <col min="87" max="89" width="15.3984375" style="32" customWidth="1"/>
    <col min="90" max="90" width="6.69921875" style="37" customWidth="1"/>
    <col min="91" max="16384" width="9" style="25"/>
  </cols>
  <sheetData>
    <row r="1" spans="2:90" s="14" customFormat="1" ht="8.25" customHeight="1" x14ac:dyDescent="0.25">
      <c r="B1" s="359" t="s">
        <v>96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59"/>
      <c r="AL1" s="359"/>
      <c r="AM1" s="359"/>
      <c r="AN1" s="359"/>
      <c r="AO1" s="359"/>
      <c r="AP1" s="359"/>
      <c r="AQ1" s="359"/>
      <c r="AR1" s="359"/>
      <c r="AS1" s="359"/>
      <c r="AT1" s="359"/>
      <c r="AU1" s="359"/>
      <c r="AV1" s="359"/>
      <c r="AW1" s="359"/>
      <c r="AX1" s="359"/>
      <c r="AY1" s="359"/>
      <c r="AZ1" s="359"/>
      <c r="BA1" s="359"/>
      <c r="BB1" s="359"/>
      <c r="BC1" s="359"/>
      <c r="BD1" s="359"/>
      <c r="BE1" s="359"/>
      <c r="BF1" s="359"/>
      <c r="BG1" s="359"/>
      <c r="BH1" s="359"/>
      <c r="BI1" s="359"/>
      <c r="BJ1" s="359"/>
      <c r="BK1" s="359"/>
      <c r="BL1" s="359"/>
      <c r="BM1" s="359"/>
      <c r="BN1" s="359"/>
      <c r="BO1" s="359"/>
      <c r="BP1" s="359"/>
      <c r="BQ1" s="359"/>
      <c r="BR1" s="359"/>
      <c r="BS1" s="359"/>
      <c r="BT1" s="359"/>
      <c r="BU1" s="359"/>
      <c r="BV1" s="359"/>
      <c r="BW1" s="359"/>
      <c r="BX1" s="359"/>
      <c r="BY1" s="359"/>
      <c r="BZ1" s="359"/>
      <c r="CA1" s="359"/>
      <c r="CE1" s="15"/>
      <c r="CF1" s="15"/>
      <c r="CG1" s="15"/>
      <c r="CH1" s="15"/>
      <c r="CI1" s="15"/>
      <c r="CJ1" s="15"/>
      <c r="CK1" s="15"/>
      <c r="CL1" s="16"/>
    </row>
    <row r="2" spans="2:90" s="14" customFormat="1" ht="8.25" customHeight="1" x14ac:dyDescent="0.25"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  <c r="AL2" s="359"/>
      <c r="AM2" s="359"/>
      <c r="AN2" s="359"/>
      <c r="AO2" s="359"/>
      <c r="AP2" s="359"/>
      <c r="AQ2" s="359"/>
      <c r="AR2" s="359"/>
      <c r="AS2" s="359"/>
      <c r="AT2" s="359"/>
      <c r="AU2" s="359"/>
      <c r="AV2" s="359"/>
      <c r="AW2" s="359"/>
      <c r="AX2" s="359"/>
      <c r="AY2" s="359"/>
      <c r="AZ2" s="359"/>
      <c r="BA2" s="359"/>
      <c r="BB2" s="359"/>
      <c r="BC2" s="359"/>
      <c r="BD2" s="359"/>
      <c r="BE2" s="359"/>
      <c r="BF2" s="359"/>
      <c r="BG2" s="359"/>
      <c r="BH2" s="359"/>
      <c r="BI2" s="359"/>
      <c r="BJ2" s="359"/>
      <c r="BK2" s="359"/>
      <c r="BL2" s="359"/>
      <c r="BM2" s="359"/>
      <c r="BN2" s="359"/>
      <c r="BO2" s="359"/>
      <c r="BP2" s="359"/>
      <c r="BQ2" s="359"/>
      <c r="BR2" s="359"/>
      <c r="BS2" s="359"/>
      <c r="BT2" s="359"/>
      <c r="BU2" s="359"/>
      <c r="BV2" s="359"/>
      <c r="BW2" s="359"/>
      <c r="BX2" s="359"/>
      <c r="BY2" s="359"/>
      <c r="BZ2" s="359"/>
      <c r="CA2" s="359"/>
      <c r="CB2" s="15"/>
      <c r="CC2" s="15"/>
      <c r="CE2" s="15"/>
      <c r="CF2" s="15"/>
      <c r="CG2" s="15"/>
      <c r="CH2" s="15"/>
      <c r="CI2" s="15"/>
      <c r="CJ2" s="15"/>
      <c r="CK2" s="15"/>
      <c r="CL2" s="16"/>
    </row>
    <row r="3" spans="2:90" s="17" customFormat="1" ht="17.25" customHeight="1" x14ac:dyDescent="0.3">
      <c r="B3" s="360" t="s">
        <v>16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  <c r="AQ3" s="360"/>
      <c r="AR3" s="360"/>
      <c r="AS3" s="360"/>
      <c r="AT3" s="360"/>
      <c r="AU3" s="360"/>
      <c r="AV3" s="360"/>
      <c r="AW3" s="360"/>
      <c r="AX3" s="360"/>
      <c r="AY3" s="360"/>
      <c r="AZ3" s="360"/>
      <c r="BA3" s="360"/>
      <c r="BB3" s="360"/>
      <c r="BC3" s="360"/>
      <c r="BD3" s="360"/>
      <c r="BE3" s="360"/>
      <c r="BF3" s="360"/>
      <c r="BG3" s="360"/>
      <c r="BH3" s="360"/>
      <c r="BI3" s="360"/>
      <c r="BJ3" s="360"/>
      <c r="BK3" s="360"/>
      <c r="BL3" s="360"/>
      <c r="BM3" s="360"/>
      <c r="BN3" s="360"/>
      <c r="BO3" s="361" t="s">
        <v>17</v>
      </c>
      <c r="BP3" s="361"/>
      <c r="BQ3" s="361"/>
      <c r="BR3" s="361"/>
      <c r="BS3" s="361"/>
      <c r="BT3" s="362" t="e">
        <f>IF($J20="","",VLOOKUP($J20,#REF!,139))</f>
        <v>#REF!</v>
      </c>
      <c r="BU3" s="362"/>
      <c r="BV3" s="362"/>
      <c r="BW3" s="362"/>
      <c r="BX3" s="362"/>
      <c r="BY3" s="362"/>
      <c r="BZ3" s="362"/>
      <c r="CA3" s="362"/>
      <c r="CB3" s="18"/>
      <c r="CC3" s="18"/>
      <c r="CD3" s="19"/>
      <c r="CE3" s="18"/>
      <c r="CF3" s="18"/>
      <c r="CG3" s="18"/>
      <c r="CH3" s="20"/>
      <c r="CI3" s="18"/>
      <c r="CJ3" s="18"/>
      <c r="CK3" s="21"/>
      <c r="CL3" s="22"/>
    </row>
    <row r="4" spans="2:90" s="17" customFormat="1" ht="15.75" customHeight="1" x14ac:dyDescent="0.3">
      <c r="B4" s="363" t="s">
        <v>18</v>
      </c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  <c r="BC4" s="363"/>
      <c r="BD4" s="363"/>
      <c r="BE4" s="363"/>
      <c r="BF4" s="363"/>
      <c r="BG4" s="363"/>
      <c r="BH4" s="363"/>
      <c r="BI4" s="363"/>
      <c r="BJ4" s="363"/>
      <c r="BK4" s="363"/>
      <c r="BL4" s="363"/>
      <c r="BM4" s="363"/>
      <c r="BN4" s="363"/>
      <c r="BO4" s="364" t="s">
        <v>19</v>
      </c>
      <c r="BP4" s="364"/>
      <c r="BQ4" s="364"/>
      <c r="BR4" s="364"/>
      <c r="BS4" s="364"/>
      <c r="BT4" s="365" t="e">
        <f>IF($J20="","",VLOOKUP($J20,#REF!,140))</f>
        <v>#REF!</v>
      </c>
      <c r="BU4" s="366"/>
      <c r="BV4" s="366"/>
      <c r="BW4" s="366"/>
      <c r="BX4" s="366"/>
      <c r="BY4" s="366"/>
      <c r="BZ4" s="366"/>
      <c r="CA4" s="366"/>
      <c r="CB4" s="18"/>
      <c r="CC4" s="18"/>
      <c r="CD4" s="23"/>
      <c r="CE4" s="18"/>
      <c r="CF4" s="18"/>
      <c r="CG4" s="18"/>
      <c r="CH4" s="18"/>
      <c r="CI4" s="18"/>
      <c r="CJ4" s="18"/>
      <c r="CK4" s="24"/>
      <c r="CL4" s="22"/>
    </row>
    <row r="5" spans="2:90" ht="1.5" customHeight="1" x14ac:dyDescent="0.3"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8"/>
      <c r="AW5" s="29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30"/>
      <c r="CA5" s="31"/>
      <c r="CB5" s="32"/>
      <c r="CC5" s="32"/>
      <c r="CD5" s="33"/>
      <c r="CH5" s="34"/>
      <c r="CJ5" s="35"/>
      <c r="CK5" s="36"/>
    </row>
    <row r="6" spans="2:90" ht="20.100000000000001" customHeight="1" x14ac:dyDescent="0.45">
      <c r="B6" s="38" t="s">
        <v>20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2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1" t="s">
        <v>21</v>
      </c>
      <c r="AV6" s="40"/>
      <c r="AW6" s="367" t="e">
        <f>MID(#REF!,1,1)</f>
        <v>#REF!</v>
      </c>
      <c r="AX6" s="368"/>
      <c r="AY6" s="270"/>
      <c r="AZ6" s="367" t="e">
        <f>MID(#REF!,2,1)</f>
        <v>#REF!</v>
      </c>
      <c r="BA6" s="368"/>
      <c r="BB6" s="367" t="e">
        <f>MID(#REF!,3,1)</f>
        <v>#REF!</v>
      </c>
      <c r="BC6" s="368"/>
      <c r="BD6" s="367" t="e">
        <f>MID(#REF!,4,1)</f>
        <v>#REF!</v>
      </c>
      <c r="BE6" s="368"/>
      <c r="BF6" s="367" t="e">
        <f>MID(#REF!,5,1)</f>
        <v>#REF!</v>
      </c>
      <c r="BG6" s="368"/>
      <c r="BH6" s="270"/>
      <c r="BI6" s="367" t="e">
        <f>MID(#REF!,6,1)</f>
        <v>#REF!</v>
      </c>
      <c r="BJ6" s="368"/>
      <c r="BK6" s="367" t="e">
        <f>MID(#REF!,7,1)</f>
        <v>#REF!</v>
      </c>
      <c r="BL6" s="368"/>
      <c r="BM6" s="367" t="e">
        <f>MID(#REF!,8,1)</f>
        <v>#REF!</v>
      </c>
      <c r="BN6" s="368"/>
      <c r="BO6" s="367" t="e">
        <f>MID(#REF!,9,1)</f>
        <v>#REF!</v>
      </c>
      <c r="BP6" s="368"/>
      <c r="BQ6" s="367" t="e">
        <f>MID(#REF!,10,1)</f>
        <v>#REF!</v>
      </c>
      <c r="BR6" s="368"/>
      <c r="BS6" s="270"/>
      <c r="BT6" s="367" t="e">
        <f>MID(#REF!,11,1)</f>
        <v>#REF!</v>
      </c>
      <c r="BU6" s="368"/>
      <c r="BV6" s="367" t="e">
        <f>MID(#REF!,12,1)</f>
        <v>#REF!</v>
      </c>
      <c r="BW6" s="368"/>
      <c r="BX6" s="270"/>
      <c r="BY6" s="367" t="e">
        <f>MID(#REF!,13,1)</f>
        <v>#REF!</v>
      </c>
      <c r="BZ6" s="368"/>
      <c r="CA6" s="42"/>
      <c r="CB6" s="32"/>
      <c r="CC6" s="32"/>
      <c r="CE6" s="39"/>
      <c r="CF6" s="39"/>
      <c r="CG6" s="39"/>
      <c r="CH6" s="39"/>
      <c r="CI6" s="43"/>
      <c r="CJ6" s="369"/>
      <c r="CK6" s="369"/>
    </row>
    <row r="7" spans="2:90" ht="2.25" customHeight="1" x14ac:dyDescent="0.6">
      <c r="B7" s="3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2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32"/>
      <c r="AX7" s="41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42"/>
      <c r="CB7" s="32"/>
      <c r="CC7" s="32"/>
      <c r="CE7" s="39"/>
      <c r="CF7" s="39"/>
      <c r="CG7" s="39"/>
      <c r="CH7" s="39"/>
      <c r="CI7" s="43"/>
      <c r="CJ7" s="44"/>
      <c r="CK7" s="44"/>
    </row>
    <row r="8" spans="2:90" s="45" customFormat="1" ht="20.100000000000001" customHeight="1" x14ac:dyDescent="0.5">
      <c r="B8" s="370" t="s">
        <v>22</v>
      </c>
      <c r="C8" s="371"/>
      <c r="D8" s="371"/>
      <c r="E8" s="371"/>
      <c r="F8" s="371"/>
      <c r="G8" s="371"/>
      <c r="H8" s="371"/>
      <c r="I8" s="372" t="e">
        <f>+#REF!</f>
        <v>#REF!</v>
      </c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Y8" s="46"/>
      <c r="AZ8" s="46"/>
      <c r="BA8" s="47" t="s">
        <v>23</v>
      </c>
      <c r="BB8" s="46"/>
      <c r="BC8" s="46"/>
      <c r="BD8" s="367" t="e">
        <f>MID(#REF!,1,1)</f>
        <v>#REF!</v>
      </c>
      <c r="BE8" s="368"/>
      <c r="BF8" s="269"/>
      <c r="BG8" s="367" t="e">
        <f>MID(#REF!,3,1)</f>
        <v>#REF!</v>
      </c>
      <c r="BH8" s="368"/>
      <c r="BI8" s="367" t="e">
        <f>MID(#REF!,4,1)</f>
        <v>#REF!</v>
      </c>
      <c r="BJ8" s="368"/>
      <c r="BK8" s="367" t="e">
        <f>MID(#REF!,5,1)</f>
        <v>#REF!</v>
      </c>
      <c r="BL8" s="368"/>
      <c r="BM8" s="367" t="e">
        <f>MID(#REF!,6,1)</f>
        <v>#REF!</v>
      </c>
      <c r="BN8" s="368"/>
      <c r="BO8" s="269"/>
      <c r="BP8" s="367" t="e">
        <f>MID(#REF!,8,1)</f>
        <v>#REF!</v>
      </c>
      <c r="BQ8" s="368"/>
      <c r="BR8" s="367" t="e">
        <f>MID(#REF!,9,1)</f>
        <v>#REF!</v>
      </c>
      <c r="BS8" s="368"/>
      <c r="BT8" s="367" t="e">
        <f>MID(#REF!,10,1)</f>
        <v>#REF!</v>
      </c>
      <c r="BU8" s="368"/>
      <c r="BV8" s="367" t="e">
        <f>MID(#REF!,11,1)</f>
        <v>#REF!</v>
      </c>
      <c r="BW8" s="368"/>
      <c r="BX8" s="269"/>
      <c r="BY8" s="367" t="e">
        <f>MID(#REF!,13,1)</f>
        <v>#REF!</v>
      </c>
      <c r="BZ8" s="368"/>
      <c r="CA8" s="48"/>
      <c r="CB8" s="49"/>
      <c r="CC8" s="49"/>
      <c r="CE8" s="49"/>
      <c r="CF8" s="46"/>
      <c r="CG8" s="46"/>
      <c r="CH8" s="46"/>
      <c r="CI8" s="49"/>
      <c r="CJ8" s="49"/>
      <c r="CK8" s="49"/>
      <c r="CL8" s="50"/>
    </row>
    <row r="9" spans="2:90" s="51" customFormat="1" ht="11.25" customHeight="1" x14ac:dyDescent="0.25">
      <c r="B9" s="52" t="s">
        <v>24</v>
      </c>
      <c r="C9" s="53"/>
      <c r="D9" s="53"/>
      <c r="E9" s="53"/>
      <c r="F9" s="53"/>
      <c r="G9" s="54"/>
      <c r="H9" s="55"/>
      <c r="I9" s="54"/>
      <c r="J9" s="54"/>
      <c r="K9" s="54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7"/>
      <c r="CB9" s="58"/>
      <c r="CC9" s="58"/>
      <c r="CE9" s="54"/>
      <c r="CF9" s="56"/>
      <c r="CG9" s="56"/>
      <c r="CH9" s="56"/>
      <c r="CI9" s="59"/>
      <c r="CJ9" s="58"/>
      <c r="CK9" s="58"/>
      <c r="CL9" s="60"/>
    </row>
    <row r="10" spans="2:90" s="45" customFormat="1" ht="20.100000000000001" customHeight="1" x14ac:dyDescent="0.25">
      <c r="B10" s="373" t="s">
        <v>4</v>
      </c>
      <c r="C10" s="374"/>
      <c r="D10" s="374"/>
      <c r="E10" s="374"/>
      <c r="F10" s="374"/>
      <c r="G10" s="374"/>
      <c r="H10" s="374"/>
      <c r="I10" s="375" t="s">
        <v>112</v>
      </c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75"/>
      <c r="AJ10" s="375"/>
      <c r="AK10" s="375"/>
      <c r="AL10" s="375"/>
      <c r="AM10" s="375"/>
      <c r="AN10" s="375"/>
      <c r="AO10" s="375"/>
      <c r="AP10" s="375"/>
      <c r="AQ10" s="375"/>
      <c r="AR10" s="375"/>
      <c r="AS10" s="375"/>
      <c r="AT10" s="375"/>
      <c r="AU10" s="375"/>
      <c r="AV10" s="375"/>
      <c r="AW10" s="375"/>
      <c r="AX10" s="375"/>
      <c r="AY10" s="375"/>
      <c r="AZ10" s="375"/>
      <c r="BA10" s="375"/>
      <c r="BB10" s="375"/>
      <c r="BC10" s="375"/>
      <c r="BD10" s="375"/>
      <c r="BE10" s="375"/>
      <c r="BF10" s="375"/>
      <c r="BG10" s="375"/>
      <c r="BH10" s="375"/>
      <c r="BI10" s="375"/>
      <c r="BJ10" s="375"/>
      <c r="BK10" s="375"/>
      <c r="BL10" s="375"/>
      <c r="BM10" s="375"/>
      <c r="BN10" s="375"/>
      <c r="BO10" s="375"/>
      <c r="BP10" s="375"/>
      <c r="BQ10" s="375"/>
      <c r="BR10" s="375"/>
      <c r="BS10" s="375"/>
      <c r="BT10" s="375"/>
      <c r="BU10" s="375"/>
      <c r="BV10" s="375"/>
      <c r="BW10" s="375"/>
      <c r="BX10" s="375"/>
      <c r="BY10" s="375"/>
      <c r="BZ10" s="375"/>
      <c r="CA10" s="48"/>
      <c r="CB10" s="63"/>
      <c r="CC10" s="63"/>
      <c r="CE10" s="49"/>
      <c r="CF10" s="46"/>
      <c r="CG10" s="46"/>
      <c r="CH10" s="46"/>
      <c r="CI10" s="49"/>
      <c r="CJ10" s="63"/>
      <c r="CK10" s="63"/>
      <c r="CL10" s="50"/>
    </row>
    <row r="11" spans="2:90" ht="11.25" customHeight="1" x14ac:dyDescent="0.25">
      <c r="B11" s="64" t="s">
        <v>25</v>
      </c>
      <c r="C11" s="65"/>
      <c r="D11" s="65"/>
      <c r="E11" s="65"/>
      <c r="F11" s="65"/>
      <c r="G11" s="66"/>
      <c r="H11" s="66"/>
      <c r="I11" s="66"/>
      <c r="J11" s="66"/>
      <c r="K11" s="67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8"/>
      <c r="CB11" s="32"/>
      <c r="CC11" s="32"/>
      <c r="CD11" s="69"/>
      <c r="CF11" s="70"/>
    </row>
    <row r="12" spans="2:90" ht="2.25" customHeight="1" x14ac:dyDescent="0.3">
      <c r="B12" s="71"/>
      <c r="C12" s="72"/>
      <c r="D12" s="72"/>
      <c r="E12" s="72"/>
      <c r="F12" s="72"/>
      <c r="G12" s="27"/>
      <c r="H12" s="27"/>
      <c r="I12" s="27"/>
      <c r="J12" s="27"/>
      <c r="K12" s="73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31"/>
      <c r="CB12" s="32"/>
      <c r="CC12" s="32"/>
      <c r="CD12" s="69"/>
      <c r="CF12" s="70"/>
    </row>
    <row r="13" spans="2:90" ht="20.100000000000001" customHeight="1" x14ac:dyDescent="0.25">
      <c r="B13" s="38" t="s">
        <v>26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2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41" t="s">
        <v>21</v>
      </c>
      <c r="AV13" s="39"/>
      <c r="AW13" s="376" t="e">
        <f>IF(ISNUMBER($J20),MID(LOOKUP($J20,#REF!,#REF!),1,1),"")</f>
        <v>#REF!</v>
      </c>
      <c r="AX13" s="377"/>
      <c r="AY13" s="271"/>
      <c r="AZ13" s="376" t="e">
        <f>IF(ISNUMBER($J20),MID(LOOKUP($J20,#REF!,#REF!),2,1),"")</f>
        <v>#REF!</v>
      </c>
      <c r="BA13" s="377"/>
      <c r="BB13" s="376" t="e">
        <f>IF(ISNUMBER($J20),MID(LOOKUP($J20,#REF!,#REF!),3,1),"")</f>
        <v>#REF!</v>
      </c>
      <c r="BC13" s="377"/>
      <c r="BD13" s="376" t="e">
        <f>IF(ISNUMBER($J20),MID(LOOKUP($J20,#REF!,#REF!),4,1),"")</f>
        <v>#REF!</v>
      </c>
      <c r="BE13" s="377"/>
      <c r="BF13" s="376" t="e">
        <f>IF(ISNUMBER($J20),MID(LOOKUP($J20,#REF!,#REF!),5,1),"")</f>
        <v>#REF!</v>
      </c>
      <c r="BG13" s="377"/>
      <c r="BH13" s="271"/>
      <c r="BI13" s="376" t="e">
        <f>IF(ISNUMBER($J20),MID(LOOKUP($J20,#REF!,#REF!),6,1),"")</f>
        <v>#REF!</v>
      </c>
      <c r="BJ13" s="377"/>
      <c r="BK13" s="376" t="e">
        <f>IF(ISNUMBER($J20),MID(LOOKUP($J20,#REF!,#REF!),7,1),"")</f>
        <v>#REF!</v>
      </c>
      <c r="BL13" s="377"/>
      <c r="BM13" s="376" t="e">
        <f>IF(ISNUMBER($J20),MID(LOOKUP($J20,#REF!,#REF!),8,1),"")</f>
        <v>#REF!</v>
      </c>
      <c r="BN13" s="377"/>
      <c r="BO13" s="376" t="e">
        <f>IF(ISNUMBER($J20),MID(LOOKUP($J20,#REF!,#REF!),9,1),"")</f>
        <v>#REF!</v>
      </c>
      <c r="BP13" s="377"/>
      <c r="BQ13" s="376" t="e">
        <f>IF(ISNUMBER($J20),MID(LOOKUP($J20,#REF!,#REF!),10,1),"")</f>
        <v>#REF!</v>
      </c>
      <c r="BR13" s="377"/>
      <c r="BS13" s="271"/>
      <c r="BT13" s="376" t="e">
        <f>IF(ISNUMBER($J20),MID(LOOKUP($J20,#REF!,#REF!),11,1),"")</f>
        <v>#REF!</v>
      </c>
      <c r="BU13" s="377"/>
      <c r="BV13" s="376" t="e">
        <f>IF(ISNUMBER($J20),MID(LOOKUP($J20,#REF!,#REF!),12,1),"")</f>
        <v>#REF!</v>
      </c>
      <c r="BW13" s="377"/>
      <c r="BX13" s="271"/>
      <c r="BY13" s="376" t="e">
        <f>IF(ISNUMBER($J20),MID(LOOKUP($J20,#REF!,#REF!),13,1),"")</f>
        <v>#REF!</v>
      </c>
      <c r="BZ13" s="377"/>
      <c r="CA13" s="74"/>
      <c r="CB13" s="32"/>
      <c r="CC13" s="32"/>
      <c r="CE13" s="39"/>
      <c r="CF13" s="70"/>
      <c r="CG13" s="39"/>
      <c r="CH13" s="39"/>
      <c r="CI13" s="43"/>
    </row>
    <row r="14" spans="2:90" ht="2.25" customHeight="1" x14ac:dyDescent="0.3"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2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41"/>
      <c r="AX14" s="32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74"/>
      <c r="CB14" s="32"/>
      <c r="CC14" s="32"/>
      <c r="CE14" s="39"/>
      <c r="CF14" s="70"/>
      <c r="CG14" s="39"/>
      <c r="CH14" s="39"/>
      <c r="CI14" s="43"/>
    </row>
    <row r="15" spans="2:90" ht="16.5" customHeight="1" x14ac:dyDescent="0.5">
      <c r="B15" s="370" t="s">
        <v>22</v>
      </c>
      <c r="C15" s="371"/>
      <c r="D15" s="371"/>
      <c r="E15" s="371"/>
      <c r="F15" s="371"/>
      <c r="G15" s="371"/>
      <c r="H15" s="395" t="e">
        <f>IF(J20="","",VLOOKUP(J20,#REF!,2))</f>
        <v>#REF!</v>
      </c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  <c r="AA15" s="372"/>
      <c r="AB15" s="372"/>
      <c r="AC15" s="372"/>
      <c r="AD15" s="372"/>
      <c r="AE15" s="372"/>
      <c r="AF15" s="372"/>
      <c r="AG15" s="372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32"/>
      <c r="AW15" s="32"/>
      <c r="AX15" s="70"/>
      <c r="AY15" s="70"/>
      <c r="AZ15" s="32"/>
      <c r="BA15" s="47" t="s">
        <v>23</v>
      </c>
      <c r="BB15" s="75"/>
      <c r="BC15" s="75"/>
      <c r="BD15" s="367" t="e">
        <f>IF(ISNUMBER($J20),MID(LOOKUP($J20,#REF!,#REF!),1,1),"")</f>
        <v>#REF!</v>
      </c>
      <c r="BE15" s="368"/>
      <c r="BF15" s="269"/>
      <c r="BG15" s="367" t="e">
        <f>IF(ISNUMBER($J20),MID(LOOKUP($J20,#REF!,#REF!),2,1),"")</f>
        <v>#REF!</v>
      </c>
      <c r="BH15" s="368"/>
      <c r="BI15" s="367" t="e">
        <f>IF(ISNUMBER($J20),MID(LOOKUP($J20,#REF!,#REF!),3,1),"")</f>
        <v>#REF!</v>
      </c>
      <c r="BJ15" s="368"/>
      <c r="BK15" s="367" t="e">
        <f>IF(ISNUMBER($J20),MID(LOOKUP($J20,#REF!,#REF!),4,1),"")</f>
        <v>#REF!</v>
      </c>
      <c r="BL15" s="368"/>
      <c r="BM15" s="367" t="e">
        <f>IF(ISNUMBER($J20),MID(LOOKUP($J20,#REF!,#REF!),5,1),"")</f>
        <v>#REF!</v>
      </c>
      <c r="BN15" s="368"/>
      <c r="BO15" s="269"/>
      <c r="BP15" s="367" t="e">
        <f>IF(ISNUMBER($J20),MID(LOOKUP($J20,#REF!,#REF!),6,1),"")</f>
        <v>#REF!</v>
      </c>
      <c r="BQ15" s="368"/>
      <c r="BR15" s="367" t="e">
        <f>IF(ISNUMBER($J20),MID(LOOKUP($J20,#REF!,#REF!),7,1),"")</f>
        <v>#REF!</v>
      </c>
      <c r="BS15" s="368"/>
      <c r="BT15" s="367" t="e">
        <f>IF(ISNUMBER($J20),MID(LOOKUP($J20,#REF!,#REF!),8,1),"")</f>
        <v>#REF!</v>
      </c>
      <c r="BU15" s="368"/>
      <c r="BV15" s="367" t="e">
        <f>IF(ISNUMBER($J20),MID(LOOKUP($J20,#REF!,#REF!),9,1),"")</f>
        <v>#REF!</v>
      </c>
      <c r="BW15" s="368"/>
      <c r="BX15" s="269"/>
      <c r="BY15" s="367" t="e">
        <f>IF(ISNUMBER($J20),MID(LOOKUP($J20,#REF!,#REF!),10,1),"")</f>
        <v>#REF!</v>
      </c>
      <c r="BZ15" s="368"/>
      <c r="CA15" s="76"/>
      <c r="CB15" s="32"/>
      <c r="CC15" s="32"/>
      <c r="CF15" s="70"/>
      <c r="CG15" s="70"/>
      <c r="CH15" s="70"/>
      <c r="CI15" s="43"/>
      <c r="CJ15" s="369"/>
      <c r="CK15" s="369"/>
    </row>
    <row r="16" spans="2:90" s="51" customFormat="1" ht="11.25" customHeight="1" x14ac:dyDescent="0.25">
      <c r="B16" s="52" t="s">
        <v>24</v>
      </c>
      <c r="C16" s="53"/>
      <c r="D16" s="53"/>
      <c r="E16" s="53"/>
      <c r="F16" s="53"/>
      <c r="G16" s="54"/>
      <c r="H16" s="55"/>
      <c r="I16" s="54"/>
      <c r="J16" s="54"/>
      <c r="K16" s="54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7"/>
      <c r="CB16" s="58"/>
      <c r="CC16" s="58"/>
      <c r="CE16" s="54"/>
      <c r="CF16" s="56"/>
      <c r="CG16" s="56"/>
      <c r="CH16" s="56"/>
      <c r="CI16" s="59"/>
      <c r="CJ16" s="58"/>
      <c r="CK16" s="58"/>
      <c r="CL16" s="60"/>
    </row>
    <row r="17" spans="2:90" ht="20.100000000000001" customHeight="1" x14ac:dyDescent="0.5">
      <c r="B17" s="370" t="s">
        <v>4</v>
      </c>
      <c r="C17" s="371"/>
      <c r="D17" s="371"/>
      <c r="E17" s="371"/>
      <c r="F17" s="371"/>
      <c r="G17" s="371"/>
      <c r="H17" s="372" t="e">
        <f>IF(J20="","",VLOOKUP(J20,#REF!,3))</f>
        <v>#REF!</v>
      </c>
      <c r="I17" s="372"/>
      <c r="J17" s="372"/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2"/>
      <c r="V17" s="372"/>
      <c r="W17" s="372"/>
      <c r="X17" s="372"/>
      <c r="Y17" s="372"/>
      <c r="Z17" s="372"/>
      <c r="AA17" s="372"/>
      <c r="AB17" s="372"/>
      <c r="AC17" s="372"/>
      <c r="AD17" s="372"/>
      <c r="AE17" s="372"/>
      <c r="AF17" s="372"/>
      <c r="AG17" s="372"/>
      <c r="AH17" s="372"/>
      <c r="AI17" s="372"/>
      <c r="AJ17" s="372"/>
      <c r="AK17" s="372"/>
      <c r="AL17" s="372"/>
      <c r="AM17" s="372"/>
      <c r="AN17" s="372"/>
      <c r="AO17" s="372"/>
      <c r="AP17" s="372"/>
      <c r="AQ17" s="372"/>
      <c r="AR17" s="372"/>
      <c r="AS17" s="372"/>
      <c r="AT17" s="372"/>
      <c r="AU17" s="372"/>
      <c r="AV17" s="372"/>
      <c r="AW17" s="372"/>
      <c r="AX17" s="372"/>
      <c r="AY17" s="372"/>
      <c r="AZ17" s="372"/>
      <c r="BA17" s="372"/>
      <c r="BB17" s="372"/>
      <c r="BC17" s="372"/>
      <c r="BD17" s="372"/>
      <c r="BE17" s="372"/>
      <c r="BF17" s="372"/>
      <c r="BG17" s="372"/>
      <c r="BH17" s="372"/>
      <c r="BI17" s="372"/>
      <c r="BJ17" s="372"/>
      <c r="BK17" s="372"/>
      <c r="BL17" s="372"/>
      <c r="BM17" s="372"/>
      <c r="BN17" s="372"/>
      <c r="BO17" s="372"/>
      <c r="BP17" s="372"/>
      <c r="BQ17" s="372"/>
      <c r="BR17" s="372"/>
      <c r="BS17" s="372"/>
      <c r="BT17" s="372"/>
      <c r="BU17" s="372"/>
      <c r="BV17" s="372"/>
      <c r="BW17" s="372"/>
      <c r="BX17" s="372"/>
      <c r="BY17" s="372"/>
      <c r="BZ17" s="372"/>
      <c r="CA17" s="77"/>
      <c r="CB17" s="369"/>
      <c r="CC17" s="369"/>
      <c r="CF17" s="78"/>
      <c r="CG17" s="78"/>
      <c r="CH17" s="79"/>
      <c r="CI17" s="79"/>
    </row>
    <row r="18" spans="2:90" s="51" customFormat="1" ht="11.25" customHeight="1" x14ac:dyDescent="0.25">
      <c r="B18" s="80" t="s">
        <v>27</v>
      </c>
      <c r="C18" s="81"/>
      <c r="D18" s="81"/>
      <c r="E18" s="81"/>
      <c r="F18" s="81"/>
      <c r="G18" s="54"/>
      <c r="H18" s="54"/>
      <c r="I18" s="54"/>
      <c r="J18" s="54"/>
      <c r="K18" s="82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4"/>
      <c r="CB18" s="54"/>
      <c r="CC18" s="54"/>
      <c r="CD18" s="19"/>
      <c r="CE18" s="54"/>
      <c r="CF18" s="83"/>
      <c r="CG18" s="83"/>
      <c r="CH18" s="85"/>
      <c r="CI18" s="85"/>
      <c r="CJ18" s="54"/>
      <c r="CK18" s="86"/>
      <c r="CL18" s="60"/>
    </row>
    <row r="19" spans="2:90" ht="3.75" customHeight="1" x14ac:dyDescent="0.3">
      <c r="B19" s="87"/>
      <c r="C19" s="32"/>
      <c r="D19" s="32"/>
      <c r="E19" s="32"/>
      <c r="F19" s="32"/>
      <c r="G19" s="32"/>
      <c r="H19" s="32"/>
      <c r="I19" s="32"/>
      <c r="J19" s="32"/>
      <c r="K19" s="88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32"/>
      <c r="CA19" s="90"/>
      <c r="CB19" s="32"/>
      <c r="CC19" s="32"/>
    </row>
    <row r="20" spans="2:90" ht="14.25" customHeight="1" x14ac:dyDescent="0.25">
      <c r="B20" s="61" t="s">
        <v>28</v>
      </c>
      <c r="C20" s="62"/>
      <c r="D20" s="62"/>
      <c r="E20" s="62"/>
      <c r="F20" s="62"/>
      <c r="G20" s="32"/>
      <c r="H20" s="32"/>
      <c r="I20" s="32"/>
      <c r="J20" s="378">
        <v>1</v>
      </c>
      <c r="K20" s="379"/>
      <c r="L20" s="91" t="s">
        <v>29</v>
      </c>
      <c r="M20" s="32"/>
      <c r="N20" s="32"/>
      <c r="O20" s="32"/>
      <c r="P20" s="32"/>
      <c r="Q20" s="32"/>
      <c r="R20" s="32"/>
      <c r="S20" s="32"/>
      <c r="T20" s="32"/>
      <c r="U20" s="380"/>
      <c r="V20" s="381"/>
      <c r="W20" s="382" t="s">
        <v>30</v>
      </c>
      <c r="X20" s="382"/>
      <c r="Y20" s="382"/>
      <c r="Z20" s="382"/>
      <c r="AA20" s="382"/>
      <c r="AB20" s="382"/>
      <c r="AC20" s="382"/>
      <c r="AD20" s="382"/>
      <c r="AE20" s="382"/>
      <c r="AF20" s="32"/>
      <c r="AG20" s="380"/>
      <c r="AH20" s="381"/>
      <c r="AI20" s="382" t="s">
        <v>31</v>
      </c>
      <c r="AJ20" s="382"/>
      <c r="AK20" s="382"/>
      <c r="AL20" s="382"/>
      <c r="AM20" s="382"/>
      <c r="AN20" s="382"/>
      <c r="AO20" s="382"/>
      <c r="AP20" s="382"/>
      <c r="AQ20" s="382"/>
      <c r="AR20" s="382"/>
      <c r="AS20" s="382"/>
      <c r="AT20" s="382"/>
      <c r="AU20" s="382"/>
      <c r="AV20" s="382"/>
      <c r="AW20" s="382"/>
      <c r="AX20" s="380"/>
      <c r="AY20" s="381"/>
      <c r="AZ20" s="32" t="s">
        <v>32</v>
      </c>
      <c r="BA20" s="32"/>
      <c r="BB20" s="32"/>
      <c r="BC20" s="32"/>
      <c r="BD20" s="32"/>
      <c r="BE20" s="32"/>
      <c r="BF20" s="32"/>
      <c r="BG20" s="32"/>
      <c r="BH20" s="32"/>
      <c r="BI20" s="32"/>
      <c r="BJ20" s="380" t="s">
        <v>37</v>
      </c>
      <c r="BK20" s="381"/>
      <c r="BL20" s="32" t="s">
        <v>33</v>
      </c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92"/>
      <c r="CB20" s="35"/>
      <c r="CC20" s="35"/>
      <c r="CF20" s="383"/>
      <c r="CG20" s="35"/>
      <c r="CH20" s="35"/>
      <c r="CI20" s="35"/>
      <c r="CJ20" s="35"/>
      <c r="CK20" s="35"/>
    </row>
    <row r="21" spans="2:90" ht="4.5" customHeight="1" x14ac:dyDescent="0.25">
      <c r="B21" s="385" t="s">
        <v>34</v>
      </c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2"/>
      <c r="S21" s="32"/>
      <c r="T21" s="32"/>
      <c r="U21" s="34"/>
      <c r="V21" s="34"/>
      <c r="W21" s="35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2"/>
      <c r="CA21" s="92"/>
      <c r="CB21" s="35"/>
      <c r="CC21" s="35"/>
      <c r="CF21" s="383"/>
      <c r="CG21" s="35"/>
      <c r="CH21" s="35"/>
      <c r="CI21" s="35"/>
      <c r="CJ21" s="35"/>
      <c r="CK21" s="35"/>
    </row>
    <row r="22" spans="2:90" ht="4.5" customHeight="1" x14ac:dyDescent="0.25">
      <c r="B22" s="385"/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2"/>
      <c r="S22" s="32"/>
      <c r="T22" s="32"/>
      <c r="U22" s="387"/>
      <c r="V22" s="388"/>
      <c r="W22" s="382" t="s">
        <v>35</v>
      </c>
      <c r="X22" s="382"/>
      <c r="Y22" s="382"/>
      <c r="Z22" s="382"/>
      <c r="AA22" s="382"/>
      <c r="AB22" s="382"/>
      <c r="AC22" s="382"/>
      <c r="AD22" s="382"/>
      <c r="AE22" s="382"/>
      <c r="AF22" s="34"/>
      <c r="AG22" s="387"/>
      <c r="AH22" s="388"/>
      <c r="AI22" s="382" t="s">
        <v>36</v>
      </c>
      <c r="AJ22" s="382"/>
      <c r="AK22" s="382"/>
      <c r="AL22" s="382"/>
      <c r="AM22" s="382"/>
      <c r="AN22" s="382"/>
      <c r="AO22" s="382"/>
      <c r="AP22" s="382"/>
      <c r="AQ22" s="382"/>
      <c r="AR22" s="382"/>
      <c r="AS22" s="382"/>
      <c r="AT22" s="91"/>
      <c r="AU22" s="91"/>
      <c r="AV22" s="91"/>
      <c r="AW22" s="91"/>
      <c r="AX22" s="387"/>
      <c r="AY22" s="388"/>
      <c r="AZ22" s="382" t="s">
        <v>38</v>
      </c>
      <c r="BA22" s="382"/>
      <c r="BB22" s="382"/>
      <c r="BC22" s="382"/>
      <c r="BD22" s="382"/>
      <c r="BE22" s="382"/>
      <c r="BF22" s="382"/>
      <c r="BG22" s="382"/>
      <c r="BH22" s="382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32"/>
      <c r="CA22" s="92"/>
      <c r="CB22" s="35"/>
      <c r="CC22" s="35"/>
      <c r="CF22" s="383"/>
      <c r="CG22" s="35"/>
      <c r="CH22" s="35"/>
      <c r="CI22" s="35"/>
      <c r="CJ22" s="35"/>
      <c r="CK22" s="35"/>
    </row>
    <row r="23" spans="2:90" s="51" customFormat="1" ht="6" customHeight="1" x14ac:dyDescent="0.25">
      <c r="B23" s="385"/>
      <c r="C23" s="386"/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93"/>
      <c r="S23" s="93"/>
      <c r="T23" s="93"/>
      <c r="U23" s="389"/>
      <c r="V23" s="390"/>
      <c r="W23" s="382"/>
      <c r="X23" s="382"/>
      <c r="Y23" s="382"/>
      <c r="Z23" s="382"/>
      <c r="AA23" s="382"/>
      <c r="AB23" s="382"/>
      <c r="AC23" s="382"/>
      <c r="AD23" s="382"/>
      <c r="AE23" s="382"/>
      <c r="AF23" s="34"/>
      <c r="AG23" s="389"/>
      <c r="AH23" s="390"/>
      <c r="AI23" s="382"/>
      <c r="AJ23" s="382"/>
      <c r="AK23" s="382"/>
      <c r="AL23" s="382"/>
      <c r="AM23" s="382"/>
      <c r="AN23" s="382"/>
      <c r="AO23" s="382"/>
      <c r="AP23" s="382"/>
      <c r="AQ23" s="382"/>
      <c r="AR23" s="382"/>
      <c r="AS23" s="382"/>
      <c r="AT23" s="91"/>
      <c r="AU23" s="91"/>
      <c r="AV23" s="91"/>
      <c r="AW23" s="91"/>
      <c r="AX23" s="389"/>
      <c r="AY23" s="390"/>
      <c r="AZ23" s="382"/>
      <c r="BA23" s="382"/>
      <c r="BB23" s="382"/>
      <c r="BC23" s="382"/>
      <c r="BD23" s="382"/>
      <c r="BE23" s="382"/>
      <c r="BF23" s="382"/>
      <c r="BG23" s="382"/>
      <c r="BH23" s="382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54"/>
      <c r="CA23" s="94" t="s">
        <v>39</v>
      </c>
      <c r="CB23" s="93"/>
      <c r="CC23" s="93"/>
      <c r="CE23" s="54"/>
      <c r="CF23" s="384"/>
      <c r="CG23" s="93"/>
      <c r="CH23" s="93"/>
      <c r="CI23" s="93"/>
      <c r="CJ23" s="93"/>
      <c r="CK23" s="93"/>
      <c r="CL23" s="60"/>
    </row>
    <row r="24" spans="2:90" s="51" customFormat="1" ht="3.75" customHeight="1" x14ac:dyDescent="0.25">
      <c r="B24" s="393" t="s">
        <v>40</v>
      </c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93"/>
      <c r="S24" s="93"/>
      <c r="T24" s="93"/>
      <c r="U24" s="391"/>
      <c r="V24" s="392"/>
      <c r="W24" s="382"/>
      <c r="X24" s="382"/>
      <c r="Y24" s="382"/>
      <c r="Z24" s="382"/>
      <c r="AA24" s="382"/>
      <c r="AB24" s="382"/>
      <c r="AC24" s="382"/>
      <c r="AD24" s="382"/>
      <c r="AE24" s="382"/>
      <c r="AF24" s="34"/>
      <c r="AG24" s="391"/>
      <c r="AH24" s="392"/>
      <c r="AI24" s="382"/>
      <c r="AJ24" s="382"/>
      <c r="AK24" s="382"/>
      <c r="AL24" s="382"/>
      <c r="AM24" s="382"/>
      <c r="AN24" s="382"/>
      <c r="AO24" s="382"/>
      <c r="AP24" s="382"/>
      <c r="AQ24" s="382"/>
      <c r="AR24" s="382"/>
      <c r="AS24" s="382"/>
      <c r="AT24" s="91"/>
      <c r="AU24" s="91"/>
      <c r="AV24" s="91"/>
      <c r="AW24" s="91"/>
      <c r="AX24" s="391"/>
      <c r="AY24" s="392"/>
      <c r="AZ24" s="382"/>
      <c r="BA24" s="382"/>
      <c r="BB24" s="382"/>
      <c r="BC24" s="382"/>
      <c r="BD24" s="382"/>
      <c r="BE24" s="382"/>
      <c r="BF24" s="382"/>
      <c r="BG24" s="382"/>
      <c r="BH24" s="382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54"/>
      <c r="CA24" s="94"/>
      <c r="CB24" s="93"/>
      <c r="CC24" s="93"/>
      <c r="CE24" s="54"/>
      <c r="CF24" s="95"/>
      <c r="CG24" s="93"/>
      <c r="CH24" s="93"/>
      <c r="CI24" s="93"/>
      <c r="CJ24" s="93"/>
      <c r="CK24" s="93"/>
      <c r="CL24" s="60"/>
    </row>
    <row r="25" spans="2:90" s="51" customFormat="1" ht="3" customHeight="1" x14ac:dyDescent="0.25">
      <c r="B25" s="393"/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96"/>
      <c r="S25" s="96"/>
      <c r="T25" s="96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93"/>
      <c r="CA25" s="94"/>
      <c r="CB25" s="93"/>
      <c r="CC25" s="93"/>
      <c r="CE25" s="54"/>
      <c r="CF25" s="97"/>
      <c r="CG25" s="93"/>
      <c r="CH25" s="93"/>
      <c r="CI25" s="93"/>
      <c r="CJ25" s="93"/>
      <c r="CK25" s="93"/>
      <c r="CL25" s="60"/>
    </row>
    <row r="26" spans="2:90" s="51" customFormat="1" ht="3.75" customHeight="1" x14ac:dyDescent="0.25">
      <c r="B26" s="393"/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3"/>
      <c r="CA26" s="94"/>
      <c r="CB26" s="93"/>
      <c r="CC26" s="93"/>
      <c r="CE26" s="54"/>
      <c r="CF26" s="97"/>
      <c r="CG26" s="93"/>
      <c r="CH26" s="93"/>
      <c r="CI26" s="93"/>
      <c r="CJ26" s="93"/>
      <c r="CK26" s="93"/>
      <c r="CL26" s="60"/>
    </row>
    <row r="27" spans="2:90" ht="3" customHeight="1" x14ac:dyDescent="0.3"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8"/>
      <c r="CB27" s="32"/>
      <c r="CC27" s="32"/>
    </row>
    <row r="28" spans="2:90" s="100" customFormat="1" ht="12.75" customHeight="1" x14ac:dyDescent="0.45">
      <c r="B28" s="396" t="s">
        <v>41</v>
      </c>
      <c r="C28" s="397"/>
      <c r="D28" s="397"/>
      <c r="E28" s="397"/>
      <c r="F28" s="397"/>
      <c r="G28" s="397"/>
      <c r="H28" s="397"/>
      <c r="I28" s="397"/>
      <c r="J28" s="397"/>
      <c r="K28" s="397"/>
      <c r="L28" s="397"/>
      <c r="M28" s="397"/>
      <c r="N28" s="397"/>
      <c r="O28" s="397"/>
      <c r="P28" s="397"/>
      <c r="Q28" s="397"/>
      <c r="R28" s="397"/>
      <c r="S28" s="397"/>
      <c r="T28" s="397"/>
      <c r="U28" s="397"/>
      <c r="V28" s="397"/>
      <c r="W28" s="397"/>
      <c r="X28" s="397"/>
      <c r="Y28" s="397"/>
      <c r="Z28" s="397"/>
      <c r="AA28" s="397"/>
      <c r="AB28" s="397"/>
      <c r="AC28" s="397"/>
      <c r="AD28" s="397"/>
      <c r="AE28" s="397"/>
      <c r="AF28" s="397"/>
      <c r="AG28" s="397"/>
      <c r="AH28" s="397"/>
      <c r="AI28" s="397"/>
      <c r="AJ28" s="397"/>
      <c r="AK28" s="397"/>
      <c r="AL28" s="397"/>
      <c r="AM28" s="397"/>
      <c r="AN28" s="397"/>
      <c r="AO28" s="398"/>
      <c r="AP28" s="402" t="s">
        <v>42</v>
      </c>
      <c r="AQ28" s="403"/>
      <c r="AR28" s="403"/>
      <c r="AS28" s="403"/>
      <c r="AT28" s="403"/>
      <c r="AU28" s="403"/>
      <c r="AV28" s="403"/>
      <c r="AW28" s="403"/>
      <c r="AX28" s="403"/>
      <c r="AY28" s="404"/>
      <c r="AZ28" s="396" t="s">
        <v>43</v>
      </c>
      <c r="BA28" s="397"/>
      <c r="BB28" s="397"/>
      <c r="BC28" s="397"/>
      <c r="BD28" s="397"/>
      <c r="BE28" s="397"/>
      <c r="BF28" s="397"/>
      <c r="BG28" s="397"/>
      <c r="BH28" s="397"/>
      <c r="BI28" s="397"/>
      <c r="BJ28" s="397"/>
      <c r="BK28" s="397"/>
      <c r="BL28" s="397"/>
      <c r="BM28" s="398"/>
      <c r="BN28" s="402" t="s">
        <v>44</v>
      </c>
      <c r="BO28" s="403"/>
      <c r="BP28" s="403"/>
      <c r="BQ28" s="403"/>
      <c r="BR28" s="403"/>
      <c r="BS28" s="403"/>
      <c r="BT28" s="403"/>
      <c r="BU28" s="403"/>
      <c r="BV28" s="403"/>
      <c r="BW28" s="403"/>
      <c r="BX28" s="403"/>
      <c r="BY28" s="403"/>
      <c r="BZ28" s="403"/>
      <c r="CA28" s="404"/>
      <c r="CB28" s="405"/>
      <c r="CC28" s="101"/>
      <c r="CE28" s="405"/>
      <c r="CF28" s="405"/>
      <c r="CG28" s="405"/>
      <c r="CH28" s="405"/>
      <c r="CI28" s="101"/>
      <c r="CJ28" s="405"/>
      <c r="CK28" s="101"/>
      <c r="CL28" s="102"/>
    </row>
    <row r="29" spans="2:90" s="100" customFormat="1" ht="12.75" customHeight="1" x14ac:dyDescent="0.45">
      <c r="B29" s="399"/>
      <c r="C29" s="400"/>
      <c r="D29" s="400"/>
      <c r="E29" s="400"/>
      <c r="F29" s="400"/>
      <c r="G29" s="400"/>
      <c r="H29" s="400"/>
      <c r="I29" s="400"/>
      <c r="J29" s="400"/>
      <c r="K29" s="400"/>
      <c r="L29" s="400"/>
      <c r="M29" s="400"/>
      <c r="N29" s="400"/>
      <c r="O29" s="400"/>
      <c r="P29" s="400"/>
      <c r="Q29" s="400"/>
      <c r="R29" s="400"/>
      <c r="S29" s="400"/>
      <c r="T29" s="400"/>
      <c r="U29" s="400"/>
      <c r="V29" s="400"/>
      <c r="W29" s="400"/>
      <c r="X29" s="400"/>
      <c r="Y29" s="400"/>
      <c r="Z29" s="400"/>
      <c r="AA29" s="400"/>
      <c r="AB29" s="400"/>
      <c r="AC29" s="400"/>
      <c r="AD29" s="400"/>
      <c r="AE29" s="400"/>
      <c r="AF29" s="400"/>
      <c r="AG29" s="400"/>
      <c r="AH29" s="400"/>
      <c r="AI29" s="400"/>
      <c r="AJ29" s="400"/>
      <c r="AK29" s="400"/>
      <c r="AL29" s="400"/>
      <c r="AM29" s="400"/>
      <c r="AN29" s="400"/>
      <c r="AO29" s="401"/>
      <c r="AP29" s="399" t="s">
        <v>45</v>
      </c>
      <c r="AQ29" s="400"/>
      <c r="AR29" s="400"/>
      <c r="AS29" s="400"/>
      <c r="AT29" s="400"/>
      <c r="AU29" s="400"/>
      <c r="AV29" s="400"/>
      <c r="AW29" s="400"/>
      <c r="AX29" s="400"/>
      <c r="AY29" s="401"/>
      <c r="AZ29" s="399"/>
      <c r="BA29" s="400"/>
      <c r="BB29" s="400"/>
      <c r="BC29" s="400"/>
      <c r="BD29" s="400"/>
      <c r="BE29" s="400"/>
      <c r="BF29" s="400"/>
      <c r="BG29" s="400"/>
      <c r="BH29" s="400"/>
      <c r="BI29" s="400"/>
      <c r="BJ29" s="400"/>
      <c r="BK29" s="400"/>
      <c r="BL29" s="400"/>
      <c r="BM29" s="401"/>
      <c r="BN29" s="399" t="s">
        <v>46</v>
      </c>
      <c r="BO29" s="400"/>
      <c r="BP29" s="400"/>
      <c r="BQ29" s="400"/>
      <c r="BR29" s="400"/>
      <c r="BS29" s="400"/>
      <c r="BT29" s="400"/>
      <c r="BU29" s="400"/>
      <c r="BV29" s="400"/>
      <c r="BW29" s="400"/>
      <c r="BX29" s="400"/>
      <c r="BY29" s="400"/>
      <c r="BZ29" s="400"/>
      <c r="CA29" s="401"/>
      <c r="CB29" s="405"/>
      <c r="CC29" s="101"/>
      <c r="CE29" s="405"/>
      <c r="CF29" s="405"/>
      <c r="CG29" s="405"/>
      <c r="CH29" s="405"/>
      <c r="CI29" s="101"/>
      <c r="CJ29" s="405"/>
      <c r="CK29" s="101"/>
      <c r="CL29" s="102"/>
    </row>
    <row r="30" spans="2:90" s="51" customFormat="1" ht="14.25" customHeight="1" x14ac:dyDescent="0.25">
      <c r="B30" s="103" t="s">
        <v>47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406"/>
      <c r="AQ30" s="407"/>
      <c r="AR30" s="407"/>
      <c r="AS30" s="407"/>
      <c r="AT30" s="407"/>
      <c r="AU30" s="407"/>
      <c r="AV30" s="407"/>
      <c r="AW30" s="407"/>
      <c r="AX30" s="407"/>
      <c r="AY30" s="407"/>
      <c r="AZ30" s="408"/>
      <c r="BA30" s="408"/>
      <c r="BB30" s="408"/>
      <c r="BC30" s="408"/>
      <c r="BD30" s="408"/>
      <c r="BE30" s="408"/>
      <c r="BF30" s="408"/>
      <c r="BG30" s="408"/>
      <c r="BH30" s="408"/>
      <c r="BI30" s="408"/>
      <c r="BJ30" s="408"/>
      <c r="BK30" s="408"/>
      <c r="BL30" s="408"/>
      <c r="BM30" s="408"/>
      <c r="BN30" s="409" t="s">
        <v>48</v>
      </c>
      <c r="BO30" s="409"/>
      <c r="BP30" s="409"/>
      <c r="BQ30" s="409"/>
      <c r="BR30" s="409"/>
      <c r="BS30" s="409"/>
      <c r="BT30" s="409"/>
      <c r="BU30" s="409"/>
      <c r="BV30" s="409"/>
      <c r="BW30" s="409"/>
      <c r="BX30" s="409"/>
      <c r="BY30" s="409"/>
      <c r="BZ30" s="409"/>
      <c r="CA30" s="409"/>
      <c r="CB30" s="105"/>
      <c r="CC30" s="105"/>
      <c r="CE30" s="9"/>
      <c r="CF30" s="9"/>
      <c r="CG30" s="9"/>
      <c r="CH30" s="9"/>
      <c r="CI30" s="106"/>
      <c r="CJ30" s="105"/>
      <c r="CK30" s="105"/>
      <c r="CL30" s="60"/>
    </row>
    <row r="31" spans="2:90" s="51" customFormat="1" ht="14.25" customHeight="1" x14ac:dyDescent="0.25">
      <c r="B31" s="107" t="s">
        <v>49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410"/>
      <c r="AQ31" s="411"/>
      <c r="AR31" s="411"/>
      <c r="AS31" s="411"/>
      <c r="AT31" s="411"/>
      <c r="AU31" s="411"/>
      <c r="AV31" s="411"/>
      <c r="AW31" s="411"/>
      <c r="AX31" s="411"/>
      <c r="AY31" s="411"/>
      <c r="AZ31" s="412"/>
      <c r="BA31" s="412"/>
      <c r="BB31" s="412"/>
      <c r="BC31" s="412"/>
      <c r="BD31" s="412"/>
      <c r="BE31" s="412"/>
      <c r="BF31" s="412"/>
      <c r="BG31" s="412"/>
      <c r="BH31" s="412"/>
      <c r="BI31" s="412"/>
      <c r="BJ31" s="412"/>
      <c r="BK31" s="412"/>
      <c r="BL31" s="412"/>
      <c r="BM31" s="412"/>
      <c r="BN31" s="413" t="s">
        <v>48</v>
      </c>
      <c r="BO31" s="413"/>
      <c r="BP31" s="413"/>
      <c r="BQ31" s="413"/>
      <c r="BR31" s="413"/>
      <c r="BS31" s="413"/>
      <c r="BT31" s="413"/>
      <c r="BU31" s="413"/>
      <c r="BV31" s="413"/>
      <c r="BW31" s="413"/>
      <c r="BX31" s="413"/>
      <c r="BY31" s="413"/>
      <c r="BZ31" s="413"/>
      <c r="CA31" s="413"/>
      <c r="CB31" s="105"/>
      <c r="CC31" s="105"/>
      <c r="CE31" s="9"/>
      <c r="CF31" s="9"/>
      <c r="CG31" s="9"/>
      <c r="CH31" s="108"/>
      <c r="CI31" s="106"/>
      <c r="CJ31" s="105"/>
      <c r="CK31" s="105"/>
      <c r="CL31" s="60"/>
    </row>
    <row r="32" spans="2:90" s="51" customFormat="1" ht="14.25" customHeight="1" x14ac:dyDescent="0.25">
      <c r="B32" s="107" t="s">
        <v>50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410"/>
      <c r="AQ32" s="411"/>
      <c r="AR32" s="411"/>
      <c r="AS32" s="411"/>
      <c r="AT32" s="411"/>
      <c r="AU32" s="411"/>
      <c r="AV32" s="411"/>
      <c r="AW32" s="411"/>
      <c r="AX32" s="411"/>
      <c r="AY32" s="411"/>
      <c r="AZ32" s="412"/>
      <c r="BA32" s="412"/>
      <c r="BB32" s="412"/>
      <c r="BC32" s="412"/>
      <c r="BD32" s="412"/>
      <c r="BE32" s="412"/>
      <c r="BF32" s="412"/>
      <c r="BG32" s="412"/>
      <c r="BH32" s="412"/>
      <c r="BI32" s="412"/>
      <c r="BJ32" s="412"/>
      <c r="BK32" s="412"/>
      <c r="BL32" s="412"/>
      <c r="BM32" s="412"/>
      <c r="BN32" s="413" t="s">
        <v>48</v>
      </c>
      <c r="BO32" s="413"/>
      <c r="BP32" s="413"/>
      <c r="BQ32" s="413"/>
      <c r="BR32" s="413"/>
      <c r="BS32" s="413"/>
      <c r="BT32" s="413"/>
      <c r="BU32" s="413"/>
      <c r="BV32" s="413"/>
      <c r="BW32" s="413"/>
      <c r="BX32" s="413"/>
      <c r="BY32" s="413"/>
      <c r="BZ32" s="413"/>
      <c r="CA32" s="413"/>
      <c r="CB32" s="105"/>
      <c r="CC32" s="105"/>
      <c r="CE32" s="9"/>
      <c r="CF32" s="9"/>
      <c r="CG32" s="9"/>
      <c r="CH32" s="108"/>
      <c r="CI32" s="106"/>
      <c r="CJ32" s="105"/>
      <c r="CK32" s="105"/>
      <c r="CL32" s="60"/>
    </row>
    <row r="33" spans="1:89" s="60" customFormat="1" ht="14.25" customHeight="1" x14ac:dyDescent="0.25">
      <c r="A33" s="51"/>
      <c r="B33" s="107" t="s">
        <v>51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410"/>
      <c r="AQ33" s="411"/>
      <c r="AR33" s="411"/>
      <c r="AS33" s="411"/>
      <c r="AT33" s="411"/>
      <c r="AU33" s="411"/>
      <c r="AV33" s="411"/>
      <c r="AW33" s="411"/>
      <c r="AX33" s="411"/>
      <c r="AY33" s="411"/>
      <c r="AZ33" s="412"/>
      <c r="BA33" s="412"/>
      <c r="BB33" s="412"/>
      <c r="BC33" s="412"/>
      <c r="BD33" s="412"/>
      <c r="BE33" s="412"/>
      <c r="BF33" s="412"/>
      <c r="BG33" s="412"/>
      <c r="BH33" s="412"/>
      <c r="BI33" s="412"/>
      <c r="BJ33" s="412"/>
      <c r="BK33" s="412"/>
      <c r="BL33" s="412"/>
      <c r="BM33" s="412"/>
      <c r="BN33" s="413" t="s">
        <v>48</v>
      </c>
      <c r="BO33" s="413"/>
      <c r="BP33" s="413"/>
      <c r="BQ33" s="413"/>
      <c r="BR33" s="413"/>
      <c r="BS33" s="413"/>
      <c r="BT33" s="413"/>
      <c r="BU33" s="413"/>
      <c r="BV33" s="413"/>
      <c r="BW33" s="413"/>
      <c r="BX33" s="413"/>
      <c r="BY33" s="413"/>
      <c r="BZ33" s="413"/>
      <c r="CA33" s="413"/>
      <c r="CB33" s="105"/>
      <c r="CC33" s="105"/>
      <c r="CD33" s="51"/>
      <c r="CE33" s="9"/>
      <c r="CF33" s="9"/>
      <c r="CG33" s="9"/>
      <c r="CH33" s="108"/>
      <c r="CI33" s="106"/>
      <c r="CJ33" s="105"/>
      <c r="CK33" s="105"/>
    </row>
    <row r="34" spans="1:89" s="60" customFormat="1" ht="14.25" customHeight="1" x14ac:dyDescent="0.25">
      <c r="A34" s="51"/>
      <c r="B34" s="107" t="s">
        <v>52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410"/>
      <c r="AQ34" s="411"/>
      <c r="AR34" s="411"/>
      <c r="AS34" s="411"/>
      <c r="AT34" s="411"/>
      <c r="AU34" s="411"/>
      <c r="AV34" s="411"/>
      <c r="AW34" s="411"/>
      <c r="AX34" s="411"/>
      <c r="AY34" s="411"/>
      <c r="AZ34" s="412"/>
      <c r="BA34" s="412"/>
      <c r="BB34" s="412"/>
      <c r="BC34" s="412"/>
      <c r="BD34" s="412"/>
      <c r="BE34" s="412"/>
      <c r="BF34" s="412"/>
      <c r="BG34" s="412"/>
      <c r="BH34" s="412"/>
      <c r="BI34" s="412"/>
      <c r="BJ34" s="412"/>
      <c r="BK34" s="412"/>
      <c r="BL34" s="412"/>
      <c r="BM34" s="412"/>
      <c r="BN34" s="413" t="s">
        <v>48</v>
      </c>
      <c r="BO34" s="413"/>
      <c r="BP34" s="413"/>
      <c r="BQ34" s="413"/>
      <c r="BR34" s="413"/>
      <c r="BS34" s="413"/>
      <c r="BT34" s="413"/>
      <c r="BU34" s="413"/>
      <c r="BV34" s="413"/>
      <c r="BW34" s="413"/>
      <c r="BX34" s="413"/>
      <c r="BY34" s="413"/>
      <c r="BZ34" s="413"/>
      <c r="CA34" s="413"/>
      <c r="CB34" s="105"/>
      <c r="CC34" s="105"/>
      <c r="CD34" s="19"/>
      <c r="CE34" s="9"/>
      <c r="CF34" s="9"/>
      <c r="CG34" s="9"/>
      <c r="CH34" s="108"/>
      <c r="CI34" s="106"/>
      <c r="CJ34" s="105"/>
      <c r="CK34" s="105"/>
    </row>
    <row r="35" spans="1:89" s="60" customFormat="1" ht="14.25" customHeight="1" x14ac:dyDescent="0.25">
      <c r="A35" s="51"/>
      <c r="B35" s="109" t="s">
        <v>53</v>
      </c>
      <c r="C35" s="110"/>
      <c r="D35" s="110"/>
      <c r="E35" s="110"/>
      <c r="F35" s="110"/>
      <c r="G35" s="110"/>
      <c r="H35" s="110"/>
      <c r="I35" s="110"/>
      <c r="J35" s="110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410"/>
      <c r="AQ35" s="411"/>
      <c r="AR35" s="411"/>
      <c r="AS35" s="411"/>
      <c r="AT35" s="411"/>
      <c r="AU35" s="411"/>
      <c r="AV35" s="411"/>
      <c r="AW35" s="411"/>
      <c r="AX35" s="411"/>
      <c r="AY35" s="411"/>
      <c r="AZ35" s="412"/>
      <c r="BA35" s="412"/>
      <c r="BB35" s="412"/>
      <c r="BC35" s="412"/>
      <c r="BD35" s="412"/>
      <c r="BE35" s="412"/>
      <c r="BF35" s="412"/>
      <c r="BG35" s="412"/>
      <c r="BH35" s="412"/>
      <c r="BI35" s="412"/>
      <c r="BJ35" s="412"/>
      <c r="BK35" s="412"/>
      <c r="BL35" s="412"/>
      <c r="BM35" s="412"/>
      <c r="BN35" s="413" t="s">
        <v>48</v>
      </c>
      <c r="BO35" s="413"/>
      <c r="BP35" s="413"/>
      <c r="BQ35" s="413"/>
      <c r="BR35" s="413"/>
      <c r="BS35" s="413"/>
      <c r="BT35" s="413"/>
      <c r="BU35" s="413"/>
      <c r="BV35" s="413"/>
      <c r="BW35" s="413"/>
      <c r="BX35" s="413"/>
      <c r="BY35" s="413"/>
      <c r="BZ35" s="413"/>
      <c r="CA35" s="413"/>
      <c r="CB35" s="105"/>
      <c r="CC35" s="105"/>
      <c r="CD35" s="19"/>
      <c r="CE35" s="9"/>
      <c r="CF35" s="9"/>
      <c r="CG35" s="9"/>
      <c r="CH35" s="108"/>
      <c r="CI35" s="106"/>
      <c r="CJ35" s="105"/>
      <c r="CK35" s="105"/>
    </row>
    <row r="36" spans="1:89" s="60" customFormat="1" ht="14.25" customHeight="1" x14ac:dyDescent="0.25">
      <c r="A36" s="51"/>
      <c r="B36" s="109" t="s">
        <v>54</v>
      </c>
      <c r="C36" s="110"/>
      <c r="D36" s="110"/>
      <c r="E36" s="110"/>
      <c r="F36" s="110"/>
      <c r="G36" s="110"/>
      <c r="H36" s="110"/>
      <c r="I36" s="110"/>
      <c r="J36" s="110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410"/>
      <c r="AQ36" s="411"/>
      <c r="AR36" s="411"/>
      <c r="AS36" s="411"/>
      <c r="AT36" s="411"/>
      <c r="AU36" s="411"/>
      <c r="AV36" s="411"/>
      <c r="AW36" s="411"/>
      <c r="AX36" s="411"/>
      <c r="AY36" s="411"/>
      <c r="AZ36" s="412"/>
      <c r="BA36" s="412"/>
      <c r="BB36" s="412"/>
      <c r="BC36" s="412"/>
      <c r="BD36" s="412"/>
      <c r="BE36" s="412"/>
      <c r="BF36" s="412"/>
      <c r="BG36" s="412"/>
      <c r="BH36" s="412"/>
      <c r="BI36" s="412"/>
      <c r="BJ36" s="412"/>
      <c r="BK36" s="412"/>
      <c r="BL36" s="412"/>
      <c r="BM36" s="412"/>
      <c r="BN36" s="413" t="s">
        <v>48</v>
      </c>
      <c r="BO36" s="413"/>
      <c r="BP36" s="413"/>
      <c r="BQ36" s="413"/>
      <c r="BR36" s="413"/>
      <c r="BS36" s="413"/>
      <c r="BT36" s="413"/>
      <c r="BU36" s="413"/>
      <c r="BV36" s="413"/>
      <c r="BW36" s="413"/>
      <c r="BX36" s="413"/>
      <c r="BY36" s="413"/>
      <c r="BZ36" s="413"/>
      <c r="CA36" s="413"/>
      <c r="CB36" s="105"/>
      <c r="CC36" s="105"/>
      <c r="CD36" s="19"/>
      <c r="CE36" s="9"/>
      <c r="CF36" s="9"/>
      <c r="CG36" s="9"/>
      <c r="CH36" s="108"/>
      <c r="CI36" s="106"/>
      <c r="CJ36" s="105"/>
      <c r="CK36" s="105"/>
    </row>
    <row r="37" spans="1:89" s="60" customFormat="1" ht="14.25" customHeight="1" x14ac:dyDescent="0.25">
      <c r="A37" s="51"/>
      <c r="B37" s="111"/>
      <c r="C37" s="112"/>
      <c r="D37" s="112"/>
      <c r="E37" s="112"/>
      <c r="F37" s="112"/>
      <c r="G37" s="112"/>
      <c r="I37" s="112"/>
      <c r="J37" s="9" t="s">
        <v>55</v>
      </c>
      <c r="K37" s="54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410"/>
      <c r="AQ37" s="411"/>
      <c r="AR37" s="411"/>
      <c r="AS37" s="411"/>
      <c r="AT37" s="411"/>
      <c r="AU37" s="411"/>
      <c r="AV37" s="411"/>
      <c r="AW37" s="411"/>
      <c r="AX37" s="411"/>
      <c r="AY37" s="411"/>
      <c r="AZ37" s="412"/>
      <c r="BA37" s="412"/>
      <c r="BB37" s="412"/>
      <c r="BC37" s="412"/>
      <c r="BD37" s="412"/>
      <c r="BE37" s="412"/>
      <c r="BF37" s="412"/>
      <c r="BG37" s="412"/>
      <c r="BH37" s="412"/>
      <c r="BI37" s="412"/>
      <c r="BJ37" s="412"/>
      <c r="BK37" s="412"/>
      <c r="BL37" s="412"/>
      <c r="BM37" s="412"/>
      <c r="BN37" s="413" t="s">
        <v>48</v>
      </c>
      <c r="BO37" s="413"/>
      <c r="BP37" s="413"/>
      <c r="BQ37" s="413"/>
      <c r="BR37" s="413"/>
      <c r="BS37" s="413"/>
      <c r="BT37" s="413"/>
      <c r="BU37" s="413"/>
      <c r="BV37" s="413"/>
      <c r="BW37" s="413"/>
      <c r="BX37" s="413"/>
      <c r="BY37" s="413"/>
      <c r="BZ37" s="413"/>
      <c r="CA37" s="413"/>
      <c r="CB37" s="105"/>
      <c r="CC37" s="105"/>
      <c r="CD37" s="19"/>
      <c r="CE37" s="112"/>
      <c r="CF37" s="9"/>
      <c r="CG37" s="9"/>
      <c r="CH37" s="113"/>
      <c r="CI37" s="106"/>
      <c r="CJ37" s="54"/>
      <c r="CK37" s="105"/>
    </row>
    <row r="38" spans="1:89" s="60" customFormat="1" ht="14.25" customHeight="1" x14ac:dyDescent="0.25">
      <c r="A38" s="51"/>
      <c r="B38" s="111"/>
      <c r="C38" s="112"/>
      <c r="D38" s="112"/>
      <c r="E38" s="112"/>
      <c r="F38" s="112"/>
      <c r="G38" s="112"/>
      <c r="I38" s="112"/>
      <c r="J38" s="9" t="s">
        <v>56</v>
      </c>
      <c r="K38" s="54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410"/>
      <c r="AQ38" s="411"/>
      <c r="AR38" s="411"/>
      <c r="AS38" s="411"/>
      <c r="AT38" s="411"/>
      <c r="AU38" s="411"/>
      <c r="AV38" s="411"/>
      <c r="AW38" s="411"/>
      <c r="AX38" s="411"/>
      <c r="AY38" s="411"/>
      <c r="AZ38" s="412"/>
      <c r="BA38" s="412"/>
      <c r="BB38" s="412"/>
      <c r="BC38" s="412"/>
      <c r="BD38" s="412"/>
      <c r="BE38" s="412"/>
      <c r="BF38" s="412"/>
      <c r="BG38" s="412"/>
      <c r="BH38" s="412"/>
      <c r="BI38" s="412"/>
      <c r="BJ38" s="412"/>
      <c r="BK38" s="412"/>
      <c r="BL38" s="412"/>
      <c r="BM38" s="412"/>
      <c r="BN38" s="413" t="s">
        <v>48</v>
      </c>
      <c r="BO38" s="413"/>
      <c r="BP38" s="413"/>
      <c r="BQ38" s="413"/>
      <c r="BR38" s="413"/>
      <c r="BS38" s="413"/>
      <c r="BT38" s="413"/>
      <c r="BU38" s="413"/>
      <c r="BV38" s="413"/>
      <c r="BW38" s="413"/>
      <c r="BX38" s="413"/>
      <c r="BY38" s="413"/>
      <c r="BZ38" s="413"/>
      <c r="CA38" s="413"/>
      <c r="CB38" s="105"/>
      <c r="CC38" s="105"/>
      <c r="CD38" s="19"/>
      <c r="CE38" s="112"/>
      <c r="CF38" s="9"/>
      <c r="CG38" s="9"/>
      <c r="CH38" s="113"/>
      <c r="CI38" s="106"/>
      <c r="CJ38" s="54"/>
      <c r="CK38" s="105"/>
    </row>
    <row r="39" spans="1:89" s="60" customFormat="1" ht="14.25" customHeight="1" x14ac:dyDescent="0.25">
      <c r="A39" s="51"/>
      <c r="B39" s="111"/>
      <c r="C39" s="112"/>
      <c r="D39" s="112"/>
      <c r="E39" s="112"/>
      <c r="F39" s="112"/>
      <c r="G39" s="112"/>
      <c r="I39" s="112"/>
      <c r="J39" s="9" t="s">
        <v>57</v>
      </c>
      <c r="K39" s="54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410"/>
      <c r="AQ39" s="411"/>
      <c r="AR39" s="411"/>
      <c r="AS39" s="411"/>
      <c r="AT39" s="411"/>
      <c r="AU39" s="411"/>
      <c r="AV39" s="411"/>
      <c r="AW39" s="411"/>
      <c r="AX39" s="411"/>
      <c r="AY39" s="411"/>
      <c r="AZ39" s="412"/>
      <c r="BA39" s="412"/>
      <c r="BB39" s="412"/>
      <c r="BC39" s="412"/>
      <c r="BD39" s="412"/>
      <c r="BE39" s="412"/>
      <c r="BF39" s="412"/>
      <c r="BG39" s="412"/>
      <c r="BH39" s="412"/>
      <c r="BI39" s="412"/>
      <c r="BJ39" s="412"/>
      <c r="BK39" s="412"/>
      <c r="BL39" s="412"/>
      <c r="BM39" s="412"/>
      <c r="BN39" s="413" t="s">
        <v>48</v>
      </c>
      <c r="BO39" s="413"/>
      <c r="BP39" s="413"/>
      <c r="BQ39" s="413"/>
      <c r="BR39" s="413"/>
      <c r="BS39" s="413"/>
      <c r="BT39" s="413"/>
      <c r="BU39" s="413"/>
      <c r="BV39" s="413"/>
      <c r="BW39" s="413"/>
      <c r="BX39" s="413"/>
      <c r="BY39" s="413"/>
      <c r="BZ39" s="413"/>
      <c r="CA39" s="413"/>
      <c r="CB39" s="105"/>
      <c r="CC39" s="105"/>
      <c r="CD39" s="19"/>
      <c r="CE39" s="112"/>
      <c r="CF39" s="9"/>
      <c r="CG39" s="9"/>
      <c r="CH39" s="113"/>
      <c r="CI39" s="106"/>
      <c r="CJ39" s="105"/>
      <c r="CK39" s="105"/>
    </row>
    <row r="40" spans="1:89" s="60" customFormat="1" ht="14.25" customHeight="1" x14ac:dyDescent="0.25">
      <c r="A40" s="51"/>
      <c r="B40" s="111"/>
      <c r="C40" s="112"/>
      <c r="D40" s="112"/>
      <c r="E40" s="112"/>
      <c r="F40" s="112"/>
      <c r="G40" s="112"/>
      <c r="I40" s="112"/>
      <c r="J40" s="9" t="s">
        <v>58</v>
      </c>
      <c r="K40" s="54"/>
      <c r="L40" s="9"/>
      <c r="M40" s="9"/>
      <c r="N40" s="9"/>
      <c r="O40" s="9"/>
      <c r="P40" s="9" t="s">
        <v>59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410"/>
      <c r="AQ40" s="411"/>
      <c r="AR40" s="411"/>
      <c r="AS40" s="411"/>
      <c r="AT40" s="411"/>
      <c r="AU40" s="411"/>
      <c r="AV40" s="411"/>
      <c r="AW40" s="411"/>
      <c r="AX40" s="411"/>
      <c r="AY40" s="411"/>
      <c r="AZ40" s="412"/>
      <c r="BA40" s="412"/>
      <c r="BB40" s="412"/>
      <c r="BC40" s="412"/>
      <c r="BD40" s="412"/>
      <c r="BE40" s="412"/>
      <c r="BF40" s="412"/>
      <c r="BG40" s="412"/>
      <c r="BH40" s="412"/>
      <c r="BI40" s="412"/>
      <c r="BJ40" s="412"/>
      <c r="BK40" s="412"/>
      <c r="BL40" s="412"/>
      <c r="BM40" s="412"/>
      <c r="BN40" s="413" t="s">
        <v>48</v>
      </c>
      <c r="BO40" s="413"/>
      <c r="BP40" s="413"/>
      <c r="BQ40" s="413"/>
      <c r="BR40" s="413"/>
      <c r="BS40" s="413"/>
      <c r="BT40" s="413"/>
      <c r="BU40" s="413"/>
      <c r="BV40" s="413"/>
      <c r="BW40" s="413"/>
      <c r="BX40" s="413"/>
      <c r="BY40" s="413"/>
      <c r="BZ40" s="413"/>
      <c r="CA40" s="413"/>
      <c r="CB40" s="105"/>
      <c r="CC40" s="105"/>
      <c r="CD40" s="19"/>
      <c r="CE40" s="112"/>
      <c r="CF40" s="9"/>
      <c r="CG40" s="9"/>
      <c r="CH40" s="113"/>
      <c r="CI40" s="106"/>
      <c r="CJ40" s="105"/>
      <c r="CK40" s="105"/>
    </row>
    <row r="41" spans="1:89" s="60" customFormat="1" ht="14.25" customHeight="1" x14ac:dyDescent="0.25">
      <c r="A41" s="51"/>
      <c r="B41" s="111" t="s">
        <v>60</v>
      </c>
      <c r="C41" s="112"/>
      <c r="D41" s="112"/>
      <c r="E41" s="112"/>
      <c r="F41" s="112"/>
      <c r="G41" s="112"/>
      <c r="H41" s="112"/>
      <c r="I41" s="112"/>
      <c r="J41" s="112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410"/>
      <c r="AQ41" s="411"/>
      <c r="AR41" s="411"/>
      <c r="AS41" s="411"/>
      <c r="AT41" s="411"/>
      <c r="AU41" s="411"/>
      <c r="AV41" s="411"/>
      <c r="AW41" s="411"/>
      <c r="AX41" s="411"/>
      <c r="AY41" s="411"/>
      <c r="AZ41" s="412"/>
      <c r="BA41" s="412"/>
      <c r="BB41" s="412"/>
      <c r="BC41" s="412"/>
      <c r="BD41" s="412"/>
      <c r="BE41" s="412"/>
      <c r="BF41" s="412"/>
      <c r="BG41" s="412"/>
      <c r="BH41" s="412"/>
      <c r="BI41" s="412"/>
      <c r="BJ41" s="412"/>
      <c r="BK41" s="412"/>
      <c r="BL41" s="412"/>
      <c r="BM41" s="412"/>
      <c r="BN41" s="413" t="s">
        <v>48</v>
      </c>
      <c r="BO41" s="413"/>
      <c r="BP41" s="413"/>
      <c r="BQ41" s="413"/>
      <c r="BR41" s="413"/>
      <c r="BS41" s="413"/>
      <c r="BT41" s="413"/>
      <c r="BU41" s="413"/>
      <c r="BV41" s="413"/>
      <c r="BW41" s="413"/>
      <c r="BX41" s="413"/>
      <c r="BY41" s="413"/>
      <c r="BZ41" s="413"/>
      <c r="CA41" s="413"/>
      <c r="CB41" s="105"/>
      <c r="CC41" s="105"/>
      <c r="CD41" s="19"/>
      <c r="CE41" s="9"/>
      <c r="CF41" s="9"/>
      <c r="CG41" s="9"/>
      <c r="CH41" s="108"/>
      <c r="CI41" s="106"/>
      <c r="CJ41" s="105"/>
      <c r="CK41" s="105"/>
    </row>
    <row r="42" spans="1:89" s="60" customFormat="1" ht="14.25" customHeight="1" x14ac:dyDescent="0.25">
      <c r="A42" s="51"/>
      <c r="B42" s="111"/>
      <c r="C42" s="112"/>
      <c r="D42" s="112"/>
      <c r="E42" s="112"/>
      <c r="F42" s="112"/>
      <c r="G42" s="112"/>
      <c r="J42" s="9" t="s">
        <v>61</v>
      </c>
      <c r="K42" s="112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410"/>
      <c r="AQ42" s="411"/>
      <c r="AR42" s="411"/>
      <c r="AS42" s="411"/>
      <c r="AT42" s="411"/>
      <c r="AU42" s="411"/>
      <c r="AV42" s="411"/>
      <c r="AW42" s="411"/>
      <c r="AX42" s="411"/>
      <c r="AY42" s="411"/>
      <c r="AZ42" s="412"/>
      <c r="BA42" s="412"/>
      <c r="BB42" s="412"/>
      <c r="BC42" s="412"/>
      <c r="BD42" s="412"/>
      <c r="BE42" s="412"/>
      <c r="BF42" s="412"/>
      <c r="BG42" s="412"/>
      <c r="BH42" s="412"/>
      <c r="BI42" s="412"/>
      <c r="BJ42" s="412"/>
      <c r="BK42" s="412"/>
      <c r="BL42" s="412"/>
      <c r="BM42" s="412"/>
      <c r="BN42" s="413" t="s">
        <v>48</v>
      </c>
      <c r="BO42" s="413"/>
      <c r="BP42" s="413"/>
      <c r="BQ42" s="413"/>
      <c r="BR42" s="413"/>
      <c r="BS42" s="413"/>
      <c r="BT42" s="413"/>
      <c r="BU42" s="413"/>
      <c r="BV42" s="413"/>
      <c r="BW42" s="413"/>
      <c r="BX42" s="413"/>
      <c r="BY42" s="413"/>
      <c r="BZ42" s="413"/>
      <c r="CA42" s="413"/>
      <c r="CB42" s="105"/>
      <c r="CC42" s="105"/>
      <c r="CD42" s="19"/>
      <c r="CE42" s="9"/>
      <c r="CF42" s="9"/>
      <c r="CG42" s="9"/>
      <c r="CH42" s="108"/>
      <c r="CI42" s="106"/>
      <c r="CJ42" s="105"/>
      <c r="CK42" s="105"/>
    </row>
    <row r="43" spans="1:89" s="60" customFormat="1" ht="14.25" customHeight="1" x14ac:dyDescent="0.25">
      <c r="A43" s="51"/>
      <c r="B43" s="111"/>
      <c r="C43" s="112"/>
      <c r="D43" s="112"/>
      <c r="E43" s="112"/>
      <c r="F43" s="112"/>
      <c r="G43" s="112"/>
      <c r="J43" s="9" t="s">
        <v>62</v>
      </c>
      <c r="K43" s="112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410"/>
      <c r="AQ43" s="411"/>
      <c r="AR43" s="411"/>
      <c r="AS43" s="411"/>
      <c r="AT43" s="411"/>
      <c r="AU43" s="411"/>
      <c r="AV43" s="411"/>
      <c r="AW43" s="411"/>
      <c r="AX43" s="411"/>
      <c r="AY43" s="411"/>
      <c r="AZ43" s="412"/>
      <c r="BA43" s="412"/>
      <c r="BB43" s="412"/>
      <c r="BC43" s="412"/>
      <c r="BD43" s="412"/>
      <c r="BE43" s="412"/>
      <c r="BF43" s="412"/>
      <c r="BG43" s="412"/>
      <c r="BH43" s="412"/>
      <c r="BI43" s="412"/>
      <c r="BJ43" s="412"/>
      <c r="BK43" s="412"/>
      <c r="BL43" s="412"/>
      <c r="BM43" s="412"/>
      <c r="BN43" s="413" t="s">
        <v>48</v>
      </c>
      <c r="BO43" s="413"/>
      <c r="BP43" s="413"/>
      <c r="BQ43" s="413"/>
      <c r="BR43" s="413"/>
      <c r="BS43" s="413"/>
      <c r="BT43" s="413"/>
      <c r="BU43" s="413"/>
      <c r="BV43" s="413"/>
      <c r="BW43" s="413"/>
      <c r="BX43" s="413"/>
      <c r="BY43" s="413"/>
      <c r="BZ43" s="413"/>
      <c r="CA43" s="413"/>
      <c r="CB43" s="105"/>
      <c r="CC43" s="105"/>
      <c r="CD43" s="19"/>
      <c r="CE43" s="9"/>
      <c r="CF43" s="9"/>
      <c r="CG43" s="9"/>
      <c r="CH43" s="108"/>
      <c r="CI43" s="106"/>
      <c r="CJ43" s="105"/>
      <c r="CK43" s="105"/>
    </row>
    <row r="44" spans="1:89" s="60" customFormat="1" ht="14.25" customHeight="1" x14ac:dyDescent="0.25">
      <c r="A44" s="51"/>
      <c r="B44" s="111"/>
      <c r="C44" s="112"/>
      <c r="D44" s="112"/>
      <c r="E44" s="112"/>
      <c r="F44" s="112"/>
      <c r="G44" s="112"/>
      <c r="J44" s="9" t="s">
        <v>63</v>
      </c>
      <c r="K44" s="112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410"/>
      <c r="AQ44" s="411"/>
      <c r="AR44" s="411"/>
      <c r="AS44" s="411"/>
      <c r="AT44" s="411"/>
      <c r="AU44" s="411"/>
      <c r="AV44" s="411"/>
      <c r="AW44" s="411"/>
      <c r="AX44" s="411"/>
      <c r="AY44" s="411"/>
      <c r="AZ44" s="412"/>
      <c r="BA44" s="412"/>
      <c r="BB44" s="412"/>
      <c r="BC44" s="412"/>
      <c r="BD44" s="412"/>
      <c r="BE44" s="412"/>
      <c r="BF44" s="412"/>
      <c r="BG44" s="412"/>
      <c r="BH44" s="412"/>
      <c r="BI44" s="412"/>
      <c r="BJ44" s="412"/>
      <c r="BK44" s="412"/>
      <c r="BL44" s="412"/>
      <c r="BM44" s="412"/>
      <c r="BN44" s="413" t="s">
        <v>48</v>
      </c>
      <c r="BO44" s="413"/>
      <c r="BP44" s="413"/>
      <c r="BQ44" s="413"/>
      <c r="BR44" s="413"/>
      <c r="BS44" s="413"/>
      <c r="BT44" s="413"/>
      <c r="BU44" s="413"/>
      <c r="BV44" s="413"/>
      <c r="BW44" s="413"/>
      <c r="BX44" s="413"/>
      <c r="BY44" s="413"/>
      <c r="BZ44" s="413"/>
      <c r="CA44" s="413"/>
      <c r="CB44" s="105"/>
      <c r="CC44" s="105"/>
      <c r="CD44" s="19"/>
      <c r="CE44" s="9"/>
      <c r="CF44" s="9"/>
      <c r="CG44" s="9"/>
      <c r="CH44" s="108"/>
      <c r="CI44" s="106"/>
      <c r="CJ44" s="105"/>
      <c r="CK44" s="105"/>
    </row>
    <row r="45" spans="1:89" s="60" customFormat="1" ht="14.25" customHeight="1" x14ac:dyDescent="0.25">
      <c r="A45" s="51"/>
      <c r="B45" s="111"/>
      <c r="C45" s="112"/>
      <c r="D45" s="112"/>
      <c r="E45" s="112"/>
      <c r="F45" s="112"/>
      <c r="G45" s="112"/>
      <c r="J45" s="9" t="s">
        <v>64</v>
      </c>
      <c r="K45" s="112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410"/>
      <c r="AQ45" s="411"/>
      <c r="AR45" s="411"/>
      <c r="AS45" s="411"/>
      <c r="AT45" s="411"/>
      <c r="AU45" s="411"/>
      <c r="AV45" s="411"/>
      <c r="AW45" s="411"/>
      <c r="AX45" s="411"/>
      <c r="AY45" s="411"/>
      <c r="AZ45" s="412"/>
      <c r="BA45" s="412"/>
      <c r="BB45" s="412"/>
      <c r="BC45" s="412"/>
      <c r="BD45" s="412"/>
      <c r="BE45" s="412"/>
      <c r="BF45" s="412"/>
      <c r="BG45" s="412"/>
      <c r="BH45" s="412"/>
      <c r="BI45" s="412"/>
      <c r="BJ45" s="412"/>
      <c r="BK45" s="412"/>
      <c r="BL45" s="412"/>
      <c r="BM45" s="412"/>
      <c r="BN45" s="413" t="s">
        <v>48</v>
      </c>
      <c r="BO45" s="413"/>
      <c r="BP45" s="413"/>
      <c r="BQ45" s="413"/>
      <c r="BR45" s="413"/>
      <c r="BS45" s="413"/>
      <c r="BT45" s="413"/>
      <c r="BU45" s="413"/>
      <c r="BV45" s="413"/>
      <c r="BW45" s="413"/>
      <c r="BX45" s="413"/>
      <c r="BY45" s="413"/>
      <c r="BZ45" s="413"/>
      <c r="CA45" s="413"/>
      <c r="CB45" s="105"/>
      <c r="CC45" s="105"/>
      <c r="CD45" s="19"/>
      <c r="CE45" s="9"/>
      <c r="CF45" s="9"/>
      <c r="CG45" s="9"/>
      <c r="CH45" s="108"/>
      <c r="CI45" s="106"/>
      <c r="CJ45" s="105"/>
      <c r="CK45" s="105"/>
    </row>
    <row r="46" spans="1:89" s="60" customFormat="1" ht="14.25" customHeight="1" x14ac:dyDescent="0.25">
      <c r="A46" s="51"/>
      <c r="B46" s="111"/>
      <c r="C46" s="112"/>
      <c r="D46" s="112"/>
      <c r="E46" s="112"/>
      <c r="F46" s="112"/>
      <c r="G46" s="112"/>
      <c r="J46" s="9" t="s">
        <v>65</v>
      </c>
      <c r="K46" s="112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410"/>
      <c r="AQ46" s="411"/>
      <c r="AR46" s="411"/>
      <c r="AS46" s="411"/>
      <c r="AT46" s="411"/>
      <c r="AU46" s="411"/>
      <c r="AV46" s="411"/>
      <c r="AW46" s="411"/>
      <c r="AX46" s="411"/>
      <c r="AY46" s="411"/>
      <c r="AZ46" s="412"/>
      <c r="BA46" s="412"/>
      <c r="BB46" s="412"/>
      <c r="BC46" s="412"/>
      <c r="BD46" s="412"/>
      <c r="BE46" s="412"/>
      <c r="BF46" s="412"/>
      <c r="BG46" s="412"/>
      <c r="BH46" s="412"/>
      <c r="BI46" s="412"/>
      <c r="BJ46" s="412"/>
      <c r="BK46" s="412"/>
      <c r="BL46" s="412"/>
      <c r="BM46" s="412"/>
      <c r="BN46" s="413" t="s">
        <v>48</v>
      </c>
      <c r="BO46" s="413"/>
      <c r="BP46" s="413"/>
      <c r="BQ46" s="413"/>
      <c r="BR46" s="413"/>
      <c r="BS46" s="413"/>
      <c r="BT46" s="413"/>
      <c r="BU46" s="413"/>
      <c r="BV46" s="413"/>
      <c r="BW46" s="413"/>
      <c r="BX46" s="413"/>
      <c r="BY46" s="413"/>
      <c r="BZ46" s="413"/>
      <c r="CA46" s="413"/>
      <c r="CB46" s="105"/>
      <c r="CC46" s="105"/>
      <c r="CD46" s="19"/>
      <c r="CE46" s="9"/>
      <c r="CF46" s="9"/>
      <c r="CG46" s="9"/>
      <c r="CH46" s="108"/>
      <c r="CI46" s="106"/>
      <c r="CJ46" s="105"/>
      <c r="CK46" s="105"/>
    </row>
    <row r="47" spans="1:89" s="60" customFormat="1" ht="14.25" customHeight="1" x14ac:dyDescent="0.25">
      <c r="A47" s="51"/>
      <c r="B47" s="107"/>
      <c r="C47" s="9"/>
      <c r="D47" s="9"/>
      <c r="E47" s="9"/>
      <c r="F47" s="9"/>
      <c r="G47" s="9"/>
      <c r="J47" s="9" t="s">
        <v>66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410"/>
      <c r="AQ47" s="411"/>
      <c r="AR47" s="411"/>
      <c r="AS47" s="411"/>
      <c r="AT47" s="411"/>
      <c r="AU47" s="411"/>
      <c r="AV47" s="411"/>
      <c r="AW47" s="411"/>
      <c r="AX47" s="411"/>
      <c r="AY47" s="411"/>
      <c r="AZ47" s="412"/>
      <c r="BA47" s="412"/>
      <c r="BB47" s="412"/>
      <c r="BC47" s="412"/>
      <c r="BD47" s="412"/>
      <c r="BE47" s="412"/>
      <c r="BF47" s="412"/>
      <c r="BG47" s="412"/>
      <c r="BH47" s="412"/>
      <c r="BI47" s="412"/>
      <c r="BJ47" s="412"/>
      <c r="BK47" s="412"/>
      <c r="BL47" s="412"/>
      <c r="BM47" s="412"/>
      <c r="BN47" s="413" t="s">
        <v>48</v>
      </c>
      <c r="BO47" s="413"/>
      <c r="BP47" s="413"/>
      <c r="BQ47" s="413"/>
      <c r="BR47" s="413"/>
      <c r="BS47" s="413"/>
      <c r="BT47" s="413"/>
      <c r="BU47" s="413"/>
      <c r="BV47" s="413"/>
      <c r="BW47" s="413"/>
      <c r="BX47" s="413"/>
      <c r="BY47" s="413"/>
      <c r="BZ47" s="413"/>
      <c r="CA47" s="413"/>
      <c r="CB47" s="105"/>
      <c r="CC47" s="105"/>
      <c r="CD47" s="19"/>
      <c r="CE47" s="9"/>
      <c r="CF47" s="9"/>
      <c r="CG47" s="9"/>
      <c r="CH47" s="108"/>
      <c r="CI47" s="106"/>
      <c r="CJ47" s="105"/>
      <c r="CK47" s="105"/>
    </row>
    <row r="48" spans="1:89" s="60" customFormat="1" ht="14.25" customHeight="1" x14ac:dyDescent="0.25">
      <c r="A48" s="51"/>
      <c r="B48" s="107"/>
      <c r="C48" s="9"/>
      <c r="D48" s="9"/>
      <c r="E48" s="9"/>
      <c r="F48" s="9"/>
      <c r="G48" s="9"/>
      <c r="J48" s="9" t="s">
        <v>67</v>
      </c>
      <c r="K48" s="9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410"/>
      <c r="AQ48" s="411"/>
      <c r="AR48" s="411"/>
      <c r="AS48" s="411"/>
      <c r="AT48" s="411"/>
      <c r="AU48" s="411"/>
      <c r="AV48" s="411"/>
      <c r="AW48" s="411"/>
      <c r="AX48" s="411"/>
      <c r="AY48" s="411"/>
      <c r="AZ48" s="412"/>
      <c r="BA48" s="412"/>
      <c r="BB48" s="412"/>
      <c r="BC48" s="412"/>
      <c r="BD48" s="412"/>
      <c r="BE48" s="412"/>
      <c r="BF48" s="412"/>
      <c r="BG48" s="412"/>
      <c r="BH48" s="412"/>
      <c r="BI48" s="412"/>
      <c r="BJ48" s="412"/>
      <c r="BK48" s="412"/>
      <c r="BL48" s="412"/>
      <c r="BM48" s="412"/>
      <c r="BN48" s="413" t="s">
        <v>48</v>
      </c>
      <c r="BO48" s="413"/>
      <c r="BP48" s="413"/>
      <c r="BQ48" s="413"/>
      <c r="BR48" s="413"/>
      <c r="BS48" s="413"/>
      <c r="BT48" s="413"/>
      <c r="BU48" s="413"/>
      <c r="BV48" s="413"/>
      <c r="BW48" s="413"/>
      <c r="BX48" s="413"/>
      <c r="BY48" s="413"/>
      <c r="BZ48" s="413"/>
      <c r="CA48" s="413"/>
      <c r="CB48" s="105"/>
      <c r="CC48" s="105"/>
      <c r="CD48" s="19"/>
      <c r="CE48" s="9"/>
      <c r="CF48" s="9"/>
      <c r="CG48" s="9"/>
      <c r="CH48" s="108"/>
      <c r="CI48" s="106"/>
      <c r="CJ48" s="105"/>
      <c r="CK48" s="105"/>
    </row>
    <row r="49" spans="1:90" s="60" customFormat="1" ht="14.25" customHeight="1" x14ac:dyDescent="0.25">
      <c r="A49" s="51"/>
      <c r="B49" s="107" t="s">
        <v>68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410"/>
      <c r="AQ49" s="411"/>
      <c r="AR49" s="411"/>
      <c r="AS49" s="411"/>
      <c r="AT49" s="411"/>
      <c r="AU49" s="411"/>
      <c r="AV49" s="411"/>
      <c r="AW49" s="411"/>
      <c r="AX49" s="411"/>
      <c r="AY49" s="411"/>
      <c r="AZ49" s="412"/>
      <c r="BA49" s="412"/>
      <c r="BB49" s="412"/>
      <c r="BC49" s="412"/>
      <c r="BD49" s="412"/>
      <c r="BE49" s="412"/>
      <c r="BF49" s="412"/>
      <c r="BG49" s="412"/>
      <c r="BH49" s="412"/>
      <c r="BI49" s="412"/>
      <c r="BJ49" s="412"/>
      <c r="BK49" s="412"/>
      <c r="BL49" s="412"/>
      <c r="BM49" s="412"/>
      <c r="BN49" s="413" t="s">
        <v>48</v>
      </c>
      <c r="BO49" s="413"/>
      <c r="BP49" s="413"/>
      <c r="BQ49" s="413"/>
      <c r="BR49" s="413"/>
      <c r="BS49" s="413"/>
      <c r="BT49" s="413"/>
      <c r="BU49" s="413"/>
      <c r="BV49" s="413"/>
      <c r="BW49" s="413"/>
      <c r="BX49" s="413"/>
      <c r="BY49" s="413"/>
      <c r="BZ49" s="413"/>
      <c r="CA49" s="413"/>
      <c r="CB49" s="105"/>
      <c r="CC49" s="105"/>
      <c r="CD49" s="51"/>
      <c r="CE49" s="9"/>
      <c r="CF49" s="9"/>
      <c r="CG49" s="9"/>
      <c r="CH49" s="108"/>
      <c r="CI49" s="106"/>
      <c r="CJ49" s="105"/>
      <c r="CK49" s="105"/>
    </row>
    <row r="50" spans="1:90" s="60" customFormat="1" ht="14.25" customHeight="1" x14ac:dyDescent="0.25">
      <c r="A50" s="51"/>
      <c r="B50" s="107" t="s">
        <v>69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410"/>
      <c r="AQ50" s="411"/>
      <c r="AR50" s="411"/>
      <c r="AS50" s="411"/>
      <c r="AT50" s="411"/>
      <c r="AU50" s="411"/>
      <c r="AV50" s="411"/>
      <c r="AW50" s="411"/>
      <c r="AX50" s="411"/>
      <c r="AY50" s="411"/>
      <c r="AZ50" s="412"/>
      <c r="BA50" s="412"/>
      <c r="BB50" s="412"/>
      <c r="BC50" s="412"/>
      <c r="BD50" s="412"/>
      <c r="BE50" s="412"/>
      <c r="BF50" s="412"/>
      <c r="BG50" s="412"/>
      <c r="BH50" s="412"/>
      <c r="BI50" s="412"/>
      <c r="BJ50" s="412"/>
      <c r="BK50" s="412"/>
      <c r="BL50" s="412"/>
      <c r="BM50" s="412"/>
      <c r="BN50" s="413" t="s">
        <v>48</v>
      </c>
      <c r="BO50" s="413"/>
      <c r="BP50" s="413"/>
      <c r="BQ50" s="413"/>
      <c r="BR50" s="413"/>
      <c r="BS50" s="413"/>
      <c r="BT50" s="413"/>
      <c r="BU50" s="413"/>
      <c r="BV50" s="413"/>
      <c r="BW50" s="413"/>
      <c r="BX50" s="413"/>
      <c r="BY50" s="413"/>
      <c r="BZ50" s="413"/>
      <c r="CA50" s="413"/>
      <c r="CB50" s="105"/>
      <c r="CC50" s="105"/>
      <c r="CD50" s="51"/>
      <c r="CE50" s="9"/>
      <c r="CF50" s="9"/>
      <c r="CG50" s="9"/>
      <c r="CH50" s="108"/>
      <c r="CI50" s="106"/>
      <c r="CJ50" s="105"/>
      <c r="CK50" s="105"/>
    </row>
    <row r="51" spans="1:90" s="60" customFormat="1" ht="14.25" customHeight="1" x14ac:dyDescent="0.25">
      <c r="A51" s="51"/>
      <c r="B51" s="107" t="s">
        <v>70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416"/>
      <c r="AQ51" s="417"/>
      <c r="AR51" s="417"/>
      <c r="AS51" s="417"/>
      <c r="AT51" s="417"/>
      <c r="AU51" s="417"/>
      <c r="AV51" s="417"/>
      <c r="AW51" s="417"/>
      <c r="AX51" s="417"/>
      <c r="AY51" s="417"/>
      <c r="AZ51" s="412"/>
      <c r="BA51" s="412"/>
      <c r="BB51" s="412"/>
      <c r="BC51" s="412"/>
      <c r="BD51" s="412"/>
      <c r="BE51" s="412"/>
      <c r="BF51" s="412"/>
      <c r="BG51" s="412"/>
      <c r="BH51" s="412"/>
      <c r="BI51" s="412"/>
      <c r="BJ51" s="412"/>
      <c r="BK51" s="412"/>
      <c r="BL51" s="412"/>
      <c r="BM51" s="412"/>
      <c r="BN51" s="413" t="s">
        <v>48</v>
      </c>
      <c r="BO51" s="413"/>
      <c r="BP51" s="413"/>
      <c r="BQ51" s="413"/>
      <c r="BR51" s="413"/>
      <c r="BS51" s="413"/>
      <c r="BT51" s="413"/>
      <c r="BU51" s="413"/>
      <c r="BV51" s="413"/>
      <c r="BW51" s="413"/>
      <c r="BX51" s="413"/>
      <c r="BY51" s="413"/>
      <c r="BZ51" s="413"/>
      <c r="CA51" s="413"/>
      <c r="CB51" s="115"/>
      <c r="CC51" s="115"/>
      <c r="CD51" s="51"/>
      <c r="CE51" s="9"/>
      <c r="CF51" s="9"/>
      <c r="CG51" s="9"/>
      <c r="CH51" s="108"/>
      <c r="CI51" s="116"/>
      <c r="CJ51" s="105"/>
      <c r="CK51" s="105"/>
    </row>
    <row r="52" spans="1:90" s="60" customFormat="1" ht="14.25" customHeight="1" x14ac:dyDescent="0.25">
      <c r="A52" s="51"/>
      <c r="B52" s="107" t="s">
        <v>71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418" t="e">
        <f>IF($J20="","",VLOOKUP($J20,#REF!,79))</f>
        <v>#REF!</v>
      </c>
      <c r="U52" s="419"/>
      <c r="V52" s="419"/>
      <c r="W52" s="419"/>
      <c r="X52" s="419"/>
      <c r="Y52" s="419"/>
      <c r="Z52" s="419"/>
      <c r="AA52" s="419"/>
      <c r="AB52" s="419"/>
      <c r="AC52" s="419"/>
      <c r="AD52" s="419"/>
      <c r="AE52" s="419"/>
      <c r="AF52" s="9"/>
      <c r="AG52" s="9"/>
      <c r="AH52" s="9"/>
      <c r="AI52" s="9"/>
      <c r="AJ52" s="9"/>
      <c r="AK52" s="420" t="e">
        <f>IF($J20="","",VLOOKUP($J20,#REF!,93))</f>
        <v>#REF!</v>
      </c>
      <c r="AL52" s="420"/>
      <c r="AM52" s="420"/>
      <c r="AN52" s="420"/>
      <c r="AO52" s="420"/>
      <c r="AP52" s="421" t="e">
        <f>IF($J20="","",VLOOKUP($J20,#REF!,135))</f>
        <v>#REF!</v>
      </c>
      <c r="AQ52" s="422"/>
      <c r="AR52" s="422"/>
      <c r="AS52" s="422"/>
      <c r="AT52" s="422"/>
      <c r="AU52" s="422"/>
      <c r="AV52" s="422"/>
      <c r="AW52" s="422"/>
      <c r="AX52" s="422"/>
      <c r="AY52" s="423"/>
      <c r="AZ52" s="424" t="e">
        <f>IF($J20="","",VLOOKUP($J20,#REF!,107))</f>
        <v>#REF!</v>
      </c>
      <c r="BA52" s="424"/>
      <c r="BB52" s="424"/>
      <c r="BC52" s="424"/>
      <c r="BD52" s="424"/>
      <c r="BE52" s="424"/>
      <c r="BF52" s="424"/>
      <c r="BG52" s="424"/>
      <c r="BH52" s="424"/>
      <c r="BI52" s="424"/>
      <c r="BJ52" s="424"/>
      <c r="BK52" s="424"/>
      <c r="BL52" s="424"/>
      <c r="BM52" s="424"/>
      <c r="BN52" s="424" t="e">
        <f>IF($J20="","",VLOOKUP($J20,#REF!,121))</f>
        <v>#REF!</v>
      </c>
      <c r="BO52" s="424"/>
      <c r="BP52" s="424"/>
      <c r="BQ52" s="424"/>
      <c r="BR52" s="424"/>
      <c r="BS52" s="424"/>
      <c r="BT52" s="424"/>
      <c r="BU52" s="424"/>
      <c r="BV52" s="424"/>
      <c r="BW52" s="424"/>
      <c r="BX52" s="424"/>
      <c r="BY52" s="424"/>
      <c r="BZ52" s="424"/>
      <c r="CA52" s="424"/>
      <c r="CB52" s="54"/>
      <c r="CC52" s="117"/>
      <c r="CD52" s="118"/>
      <c r="CE52" s="9"/>
      <c r="CF52" s="9"/>
      <c r="CG52" s="9"/>
      <c r="CH52" s="119"/>
      <c r="CI52" s="120"/>
      <c r="CJ52" s="121"/>
      <c r="CK52" s="121"/>
    </row>
    <row r="53" spans="1:90" s="60" customFormat="1" ht="14.25" customHeight="1" x14ac:dyDescent="0.25">
      <c r="A53" s="51"/>
      <c r="B53" s="122" t="s">
        <v>72</v>
      </c>
      <c r="C53" s="123"/>
      <c r="D53" s="123"/>
      <c r="E53" s="123"/>
      <c r="F53" s="123"/>
      <c r="G53" s="123"/>
      <c r="H53" s="123"/>
      <c r="I53" s="123"/>
      <c r="J53" s="123"/>
      <c r="K53" s="114"/>
      <c r="L53" s="114"/>
      <c r="M53" s="114"/>
      <c r="N53" s="114"/>
      <c r="O53" s="114"/>
      <c r="P53" s="114"/>
      <c r="Q53" s="114"/>
      <c r="R53" s="114"/>
      <c r="S53" s="114"/>
      <c r="T53" s="419"/>
      <c r="U53" s="419"/>
      <c r="V53" s="419"/>
      <c r="W53" s="419"/>
      <c r="X53" s="419"/>
      <c r="Y53" s="419"/>
      <c r="Z53" s="419"/>
      <c r="AA53" s="419"/>
      <c r="AB53" s="419"/>
      <c r="AC53" s="419"/>
      <c r="AD53" s="419"/>
      <c r="AE53" s="419"/>
      <c r="AF53" s="9"/>
      <c r="AG53" s="9"/>
      <c r="AH53" s="9"/>
      <c r="AI53" s="9"/>
      <c r="AJ53" s="9"/>
      <c r="AK53" s="420"/>
      <c r="AL53" s="420"/>
      <c r="AM53" s="420"/>
      <c r="AN53" s="420"/>
      <c r="AO53" s="425"/>
      <c r="AP53" s="426"/>
      <c r="AQ53" s="427"/>
      <c r="AR53" s="427"/>
      <c r="AS53" s="427"/>
      <c r="AT53" s="427"/>
      <c r="AU53" s="427"/>
      <c r="AV53" s="427"/>
      <c r="AW53" s="427"/>
      <c r="AX53" s="427"/>
      <c r="AY53" s="428"/>
      <c r="AZ53" s="429"/>
      <c r="BA53" s="430"/>
      <c r="BB53" s="430"/>
      <c r="BC53" s="430"/>
      <c r="BD53" s="430"/>
      <c r="BE53" s="430"/>
      <c r="BF53" s="430"/>
      <c r="BG53" s="430"/>
      <c r="BH53" s="430"/>
      <c r="BI53" s="430"/>
      <c r="BJ53" s="430"/>
      <c r="BK53" s="430"/>
      <c r="BL53" s="430"/>
      <c r="BM53" s="431"/>
      <c r="BN53" s="429"/>
      <c r="BO53" s="430"/>
      <c r="BP53" s="430"/>
      <c r="BQ53" s="430"/>
      <c r="BR53" s="430"/>
      <c r="BS53" s="430"/>
      <c r="BT53" s="430"/>
      <c r="BU53" s="430"/>
      <c r="BV53" s="430"/>
      <c r="BW53" s="430"/>
      <c r="BX53" s="430"/>
      <c r="BY53" s="430"/>
      <c r="BZ53" s="430"/>
      <c r="CA53" s="431"/>
      <c r="CB53" s="54"/>
      <c r="CC53" s="117"/>
      <c r="CD53" s="118"/>
      <c r="CE53" s="9"/>
      <c r="CF53" s="9"/>
      <c r="CG53" s="9"/>
      <c r="CH53" s="119"/>
      <c r="CI53" s="120"/>
      <c r="CJ53" s="121"/>
      <c r="CK53" s="121"/>
    </row>
    <row r="54" spans="1:90" s="37" customFormat="1" ht="2.25" customHeight="1" x14ac:dyDescent="0.25">
      <c r="A54" s="25"/>
      <c r="B54" s="124"/>
      <c r="C54" s="125"/>
      <c r="D54" s="125"/>
      <c r="E54" s="125"/>
      <c r="F54" s="125"/>
      <c r="G54" s="125"/>
      <c r="H54" s="125"/>
      <c r="I54" s="125"/>
      <c r="J54" s="125"/>
      <c r="K54" s="126"/>
      <c r="L54" s="126"/>
      <c r="M54" s="126"/>
      <c r="N54" s="126"/>
      <c r="O54" s="126"/>
      <c r="P54" s="126"/>
      <c r="Q54" s="126"/>
      <c r="R54" s="126"/>
      <c r="S54" s="126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6"/>
      <c r="AG54" s="126"/>
      <c r="AH54" s="126"/>
      <c r="AI54" s="126"/>
      <c r="AJ54" s="126"/>
      <c r="AK54" s="126"/>
      <c r="AL54" s="126"/>
      <c r="AM54" s="126"/>
      <c r="AN54" s="66"/>
      <c r="AO54" s="128"/>
      <c r="AP54" s="129"/>
      <c r="AQ54" s="126"/>
      <c r="AR54" s="66"/>
      <c r="AS54" s="126"/>
      <c r="AT54" s="126"/>
      <c r="AU54" s="126"/>
      <c r="AV54" s="126"/>
      <c r="AW54" s="126"/>
      <c r="AX54" s="126"/>
      <c r="AY54" s="128"/>
      <c r="AZ54" s="130"/>
      <c r="BA54" s="131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  <c r="BM54" s="132"/>
      <c r="BN54" s="133"/>
      <c r="BO54" s="134"/>
      <c r="BP54" s="134"/>
      <c r="BQ54" s="134"/>
      <c r="BR54" s="134"/>
      <c r="BS54" s="134"/>
      <c r="BT54" s="134"/>
      <c r="BU54" s="134"/>
      <c r="BV54" s="134"/>
      <c r="BW54" s="134"/>
      <c r="BX54" s="134"/>
      <c r="BY54" s="134"/>
      <c r="BZ54" s="134"/>
      <c r="CA54" s="135"/>
      <c r="CB54" s="136"/>
      <c r="CC54" s="136"/>
      <c r="CD54" s="137"/>
      <c r="CE54" s="138"/>
      <c r="CF54" s="138"/>
      <c r="CG54" s="138"/>
      <c r="CH54" s="139"/>
      <c r="CI54" s="140"/>
      <c r="CJ54" s="141"/>
      <c r="CK54" s="141"/>
    </row>
    <row r="55" spans="1:90" s="51" customFormat="1" ht="20.25" customHeight="1" x14ac:dyDescent="0.5">
      <c r="B55" s="442" t="s">
        <v>73</v>
      </c>
      <c r="C55" s="443"/>
      <c r="D55" s="443"/>
      <c r="E55" s="443"/>
      <c r="F55" s="443"/>
      <c r="G55" s="443"/>
      <c r="H55" s="443"/>
      <c r="I55" s="443"/>
      <c r="J55" s="443"/>
      <c r="K55" s="443"/>
      <c r="L55" s="443"/>
      <c r="M55" s="443"/>
      <c r="N55" s="443"/>
      <c r="O55" s="443"/>
      <c r="P55" s="443"/>
      <c r="Q55" s="443"/>
      <c r="R55" s="443"/>
      <c r="S55" s="443"/>
      <c r="T55" s="443"/>
      <c r="U55" s="443"/>
      <c r="V55" s="443"/>
      <c r="W55" s="443"/>
      <c r="X55" s="443"/>
      <c r="Y55" s="443"/>
      <c r="Z55" s="443"/>
      <c r="AA55" s="443"/>
      <c r="AB55" s="443"/>
      <c r="AC55" s="443"/>
      <c r="AD55" s="443"/>
      <c r="AE55" s="443"/>
      <c r="AF55" s="443"/>
      <c r="AG55" s="443"/>
      <c r="AH55" s="443"/>
      <c r="AI55" s="443"/>
      <c r="AJ55" s="443"/>
      <c r="AK55" s="443"/>
      <c r="AL55" s="443"/>
      <c r="AM55" s="443"/>
      <c r="AN55" s="443"/>
      <c r="AO55" s="443"/>
      <c r="AP55" s="443"/>
      <c r="AQ55" s="443"/>
      <c r="AR55" s="443"/>
      <c r="AS55" s="443"/>
      <c r="AT55" s="443"/>
      <c r="AU55" s="443"/>
      <c r="AV55" s="443"/>
      <c r="AW55" s="443"/>
      <c r="AX55" s="443"/>
      <c r="AY55" s="444"/>
      <c r="AZ55" s="445" t="e">
        <f>SUM(AZ30:AZ53)</f>
        <v>#REF!</v>
      </c>
      <c r="BA55" s="445"/>
      <c r="BB55" s="445"/>
      <c r="BC55" s="445"/>
      <c r="BD55" s="445"/>
      <c r="BE55" s="445"/>
      <c r="BF55" s="445"/>
      <c r="BG55" s="445"/>
      <c r="BH55" s="445"/>
      <c r="BI55" s="445"/>
      <c r="BJ55" s="445"/>
      <c r="BK55" s="445"/>
      <c r="BL55" s="445"/>
      <c r="BM55" s="445"/>
      <c r="BN55" s="446" t="e">
        <f>SUM(BN30:BN53)</f>
        <v>#REF!</v>
      </c>
      <c r="BO55" s="447"/>
      <c r="BP55" s="447"/>
      <c r="BQ55" s="447"/>
      <c r="BR55" s="447"/>
      <c r="BS55" s="447"/>
      <c r="BT55" s="447"/>
      <c r="BU55" s="447"/>
      <c r="BV55" s="447"/>
      <c r="BW55" s="447"/>
      <c r="BX55" s="447"/>
      <c r="BY55" s="447"/>
      <c r="BZ55" s="447"/>
      <c r="CA55" s="448"/>
      <c r="CB55" s="54"/>
      <c r="CC55" s="54"/>
      <c r="CD55" s="19"/>
      <c r="CE55" s="142"/>
      <c r="CF55" s="142"/>
      <c r="CG55" s="142"/>
      <c r="CH55" s="142"/>
      <c r="CI55" s="143"/>
      <c r="CJ55" s="144"/>
      <c r="CK55" s="144"/>
      <c r="CL55" s="60"/>
    </row>
    <row r="56" spans="1:90" ht="3" customHeight="1" x14ac:dyDescent="0.25">
      <c r="B56" s="87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90"/>
      <c r="CB56" s="32"/>
      <c r="CC56" s="32"/>
      <c r="CD56" s="145"/>
      <c r="CI56" s="146"/>
      <c r="CJ56" s="146"/>
      <c r="CK56" s="146"/>
    </row>
    <row r="57" spans="1:90" s="147" customFormat="1" ht="18" customHeight="1" x14ac:dyDescent="0.25">
      <c r="B57" s="148"/>
      <c r="C57" s="149"/>
      <c r="D57" s="149"/>
      <c r="E57" s="149"/>
      <c r="F57" s="149"/>
      <c r="G57" s="149"/>
      <c r="H57" s="149"/>
      <c r="I57" s="149"/>
      <c r="J57" s="449" t="s">
        <v>74</v>
      </c>
      <c r="K57" s="449"/>
      <c r="L57" s="449"/>
      <c r="M57" s="449"/>
      <c r="N57" s="449"/>
      <c r="O57" s="449"/>
      <c r="P57" s="449"/>
      <c r="Q57" s="449"/>
      <c r="R57" s="449"/>
      <c r="S57" s="449"/>
      <c r="T57" s="449"/>
      <c r="U57" s="449"/>
      <c r="V57" s="449"/>
      <c r="W57" s="450" t="e">
        <f>("==="&amp;BAHTTEXT(BN55)&amp;"===")</f>
        <v>#REF!</v>
      </c>
      <c r="X57" s="451"/>
      <c r="Y57" s="451"/>
      <c r="Z57" s="451"/>
      <c r="AA57" s="451"/>
      <c r="AB57" s="451"/>
      <c r="AC57" s="451"/>
      <c r="AD57" s="451"/>
      <c r="AE57" s="451"/>
      <c r="AF57" s="451"/>
      <c r="AG57" s="451"/>
      <c r="AH57" s="451"/>
      <c r="AI57" s="451"/>
      <c r="AJ57" s="451"/>
      <c r="AK57" s="451"/>
      <c r="AL57" s="451"/>
      <c r="AM57" s="451"/>
      <c r="AN57" s="451"/>
      <c r="AO57" s="451"/>
      <c r="AP57" s="451"/>
      <c r="AQ57" s="451"/>
      <c r="AR57" s="451"/>
      <c r="AS57" s="451"/>
      <c r="AT57" s="451"/>
      <c r="AU57" s="451"/>
      <c r="AV57" s="451"/>
      <c r="AW57" s="451"/>
      <c r="AX57" s="451"/>
      <c r="AY57" s="451"/>
      <c r="AZ57" s="451"/>
      <c r="BA57" s="451"/>
      <c r="BB57" s="451"/>
      <c r="BC57" s="451"/>
      <c r="BD57" s="451"/>
      <c r="BE57" s="451"/>
      <c r="BF57" s="451"/>
      <c r="BG57" s="451"/>
      <c r="BH57" s="451"/>
      <c r="BI57" s="451"/>
      <c r="BJ57" s="451"/>
      <c r="BK57" s="451"/>
      <c r="BL57" s="451"/>
      <c r="BM57" s="451"/>
      <c r="BN57" s="451"/>
      <c r="BO57" s="451"/>
      <c r="BP57" s="451"/>
      <c r="BQ57" s="451"/>
      <c r="BR57" s="451"/>
      <c r="BS57" s="451"/>
      <c r="BT57" s="451"/>
      <c r="BU57" s="451"/>
      <c r="BV57" s="451"/>
      <c r="BW57" s="451"/>
      <c r="BX57" s="451"/>
      <c r="BY57" s="451"/>
      <c r="BZ57" s="452"/>
      <c r="CA57" s="150"/>
      <c r="CB57" s="151"/>
      <c r="CC57" s="151"/>
      <c r="CE57" s="149"/>
      <c r="CF57" s="149"/>
      <c r="CG57" s="152"/>
      <c r="CH57" s="152"/>
      <c r="CI57" s="414"/>
      <c r="CJ57" s="414"/>
      <c r="CK57" s="414"/>
      <c r="CL57" s="153"/>
    </row>
    <row r="58" spans="1:90" ht="3" customHeight="1" x14ac:dyDescent="0.25">
      <c r="B58" s="15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8"/>
      <c r="CB58" s="32"/>
      <c r="CC58" s="32"/>
    </row>
    <row r="59" spans="1:90" s="166" customFormat="1" ht="18.75" customHeight="1" x14ac:dyDescent="0.45">
      <c r="A59" s="155"/>
      <c r="B59" s="156" t="s">
        <v>75</v>
      </c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415"/>
      <c r="Z59" s="415"/>
      <c r="AA59" s="415"/>
      <c r="AB59" s="415"/>
      <c r="AC59" s="415"/>
      <c r="AD59" s="415"/>
      <c r="AE59" s="415"/>
      <c r="AF59" s="158" t="s">
        <v>76</v>
      </c>
      <c r="AG59" s="159"/>
      <c r="AH59" s="160"/>
      <c r="AI59" s="158" t="s">
        <v>77</v>
      </c>
      <c r="AJ59" s="161"/>
      <c r="AK59" s="162"/>
      <c r="AL59" s="160"/>
      <c r="AM59" s="162"/>
      <c r="AN59" s="162"/>
      <c r="AO59" s="162"/>
      <c r="AP59" s="162"/>
      <c r="AQ59" s="162"/>
      <c r="AR59" s="162"/>
      <c r="AS59" s="162"/>
      <c r="AT59" s="162"/>
      <c r="AU59" s="415"/>
      <c r="AV59" s="415"/>
      <c r="AW59" s="415"/>
      <c r="AX59" s="415"/>
      <c r="AY59" s="415"/>
      <c r="AZ59" s="415"/>
      <c r="BA59" s="415"/>
      <c r="BB59" s="158" t="s">
        <v>76</v>
      </c>
      <c r="BC59" s="163"/>
      <c r="BD59" s="163"/>
      <c r="BE59" s="158" t="s">
        <v>78</v>
      </c>
      <c r="BF59" s="160"/>
      <c r="BG59" s="163"/>
      <c r="BH59" s="163"/>
      <c r="BI59" s="163"/>
      <c r="BJ59" s="163"/>
      <c r="BK59" s="164"/>
      <c r="BL59" s="159"/>
      <c r="BM59" s="160"/>
      <c r="BN59" s="160"/>
      <c r="BO59" s="160"/>
      <c r="BP59" s="160"/>
      <c r="BQ59" s="415"/>
      <c r="BR59" s="415"/>
      <c r="BS59" s="415"/>
      <c r="BT59" s="415"/>
      <c r="BU59" s="415"/>
      <c r="BV59" s="415"/>
      <c r="BW59" s="415"/>
      <c r="BX59" s="158" t="s">
        <v>76</v>
      </c>
      <c r="BY59" s="160"/>
      <c r="BZ59" s="160"/>
      <c r="CA59" s="165"/>
    </row>
    <row r="60" spans="1:90" s="181" customFormat="1" ht="2.25" customHeight="1" x14ac:dyDescent="0.45">
      <c r="A60" s="155"/>
      <c r="B60" s="167"/>
      <c r="C60" s="168"/>
      <c r="D60" s="168"/>
      <c r="E60" s="169"/>
      <c r="F60" s="169"/>
      <c r="G60" s="169"/>
      <c r="H60" s="169"/>
      <c r="I60" s="170"/>
      <c r="J60" s="171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72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  <c r="AO60" s="173"/>
      <c r="AP60" s="173"/>
      <c r="AQ60" s="173"/>
      <c r="AR60" s="174"/>
      <c r="AS60" s="174"/>
      <c r="AT60" s="174"/>
      <c r="AU60" s="174"/>
      <c r="AV60" s="175"/>
      <c r="AW60" s="176"/>
      <c r="AX60" s="175"/>
      <c r="AY60" s="177"/>
      <c r="AZ60" s="177"/>
      <c r="BA60" s="177"/>
      <c r="BB60" s="177"/>
      <c r="BC60" s="178"/>
      <c r="BD60" s="178"/>
      <c r="BE60" s="178"/>
      <c r="BF60" s="178"/>
      <c r="BG60" s="178"/>
      <c r="BH60" s="178"/>
      <c r="BI60" s="178"/>
      <c r="BJ60" s="178"/>
      <c r="BK60" s="178"/>
      <c r="BL60" s="178"/>
      <c r="BM60" s="178"/>
      <c r="BN60" s="175"/>
      <c r="BO60" s="179"/>
      <c r="BP60" s="179"/>
      <c r="BQ60" s="179"/>
      <c r="BR60" s="179"/>
      <c r="BS60" s="179"/>
      <c r="BT60" s="179"/>
      <c r="BU60" s="179"/>
      <c r="BV60" s="179"/>
      <c r="BW60" s="179"/>
      <c r="BX60" s="179"/>
      <c r="BY60" s="179"/>
      <c r="BZ60" s="179"/>
      <c r="CA60" s="180"/>
    </row>
    <row r="61" spans="1:90" s="181" customFormat="1" ht="2.25" customHeight="1" x14ac:dyDescent="0.45">
      <c r="A61" s="155"/>
      <c r="B61" s="182"/>
      <c r="C61" s="183"/>
      <c r="D61" s="183"/>
      <c r="E61" s="184"/>
      <c r="F61" s="184"/>
      <c r="G61" s="184"/>
      <c r="H61" s="184"/>
      <c r="I61" s="185"/>
      <c r="J61" s="186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7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9"/>
      <c r="AS61" s="189"/>
      <c r="AT61" s="189"/>
      <c r="AU61" s="189"/>
      <c r="AV61" s="190"/>
      <c r="AW61" s="191"/>
      <c r="AX61" s="190"/>
      <c r="AY61" s="192"/>
      <c r="AZ61" s="192"/>
      <c r="BA61" s="192"/>
      <c r="BB61" s="192"/>
      <c r="BC61" s="193"/>
      <c r="BD61" s="193"/>
      <c r="BE61" s="193"/>
      <c r="BF61" s="193"/>
      <c r="BG61" s="193"/>
      <c r="BH61" s="193"/>
      <c r="BI61" s="193"/>
      <c r="BJ61" s="193"/>
      <c r="BK61" s="193"/>
      <c r="BL61" s="193"/>
      <c r="BM61" s="193"/>
      <c r="BN61" s="190"/>
      <c r="BO61" s="194"/>
      <c r="BP61" s="194"/>
      <c r="BQ61" s="194"/>
      <c r="BR61" s="194"/>
      <c r="BS61" s="194"/>
      <c r="BT61" s="194"/>
      <c r="BU61" s="194"/>
      <c r="BV61" s="194"/>
      <c r="BW61" s="194"/>
      <c r="BX61" s="194"/>
      <c r="BY61" s="194"/>
      <c r="BZ61" s="194"/>
      <c r="CA61" s="195"/>
    </row>
    <row r="62" spans="1:90" s="181" customFormat="1" ht="16.5" customHeight="1" x14ac:dyDescent="0.45">
      <c r="A62" s="155"/>
      <c r="B62" s="196" t="s">
        <v>7</v>
      </c>
      <c r="C62" s="197"/>
      <c r="D62" s="198"/>
      <c r="E62" s="198"/>
      <c r="F62" s="198"/>
      <c r="G62" s="198"/>
      <c r="H62" s="198"/>
      <c r="I62" s="198"/>
      <c r="J62" s="199" t="s">
        <v>37</v>
      </c>
      <c r="K62" s="198" t="s">
        <v>79</v>
      </c>
      <c r="L62" s="198"/>
      <c r="M62" s="198"/>
      <c r="N62" s="435"/>
      <c r="O62" s="436"/>
      <c r="P62" s="198" t="s">
        <v>80</v>
      </c>
      <c r="Q62" s="198"/>
      <c r="R62" s="198"/>
      <c r="S62" s="198"/>
      <c r="T62" s="198"/>
      <c r="U62" s="198"/>
      <c r="X62" s="198"/>
      <c r="Z62" s="200"/>
      <c r="AA62" s="200"/>
      <c r="AB62" s="200"/>
      <c r="AC62" s="200"/>
      <c r="AD62" s="200"/>
      <c r="AE62" s="200"/>
      <c r="AF62" s="200"/>
      <c r="AG62" s="200"/>
      <c r="AH62" s="435"/>
      <c r="AI62" s="436"/>
      <c r="AJ62" s="198" t="s">
        <v>81</v>
      </c>
      <c r="AK62" s="198"/>
      <c r="AL62" s="198"/>
      <c r="AM62" s="200"/>
      <c r="AN62" s="200"/>
      <c r="AO62" s="200"/>
      <c r="AP62" s="200"/>
      <c r="AQ62" s="200"/>
      <c r="AR62" s="200"/>
      <c r="AS62" s="200"/>
      <c r="AT62" s="201"/>
      <c r="AU62" s="201"/>
      <c r="AV62" s="202"/>
      <c r="AW62" s="203"/>
      <c r="AX62" s="202"/>
      <c r="AY62" s="202"/>
      <c r="AZ62" s="435"/>
      <c r="BA62" s="436"/>
      <c r="BB62" s="198" t="s">
        <v>82</v>
      </c>
      <c r="BC62" s="198"/>
      <c r="BD62" s="198"/>
      <c r="BE62" s="204"/>
      <c r="BF62" s="204"/>
      <c r="BG62" s="204"/>
      <c r="BH62" s="204"/>
      <c r="BI62" s="204"/>
      <c r="BJ62" s="204"/>
      <c r="BK62" s="204"/>
      <c r="BL62" s="176"/>
      <c r="BM62" s="176"/>
      <c r="BN62" s="175"/>
      <c r="BO62" s="179"/>
      <c r="BP62" s="179"/>
      <c r="BQ62" s="179"/>
      <c r="BR62" s="179"/>
      <c r="BS62" s="179"/>
      <c r="BT62" s="179"/>
      <c r="BU62" s="179"/>
      <c r="BV62" s="179"/>
      <c r="BW62" s="179"/>
      <c r="BX62" s="179"/>
      <c r="BY62" s="179"/>
      <c r="BZ62" s="179"/>
      <c r="CA62" s="205"/>
    </row>
    <row r="63" spans="1:90" s="181" customFormat="1" ht="3" customHeight="1" x14ac:dyDescent="0.45">
      <c r="A63" s="155"/>
      <c r="B63" s="206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179"/>
      <c r="Y63" s="179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  <c r="AO63" s="208"/>
      <c r="AP63" s="208"/>
      <c r="AQ63" s="208"/>
      <c r="AR63" s="208"/>
      <c r="AS63" s="208"/>
      <c r="AT63" s="209"/>
      <c r="AU63" s="209"/>
      <c r="AV63" s="175"/>
      <c r="AW63" s="177"/>
      <c r="AX63" s="175"/>
      <c r="AY63" s="175"/>
      <c r="AZ63" s="177"/>
      <c r="BA63" s="177"/>
      <c r="BB63" s="177"/>
      <c r="BC63" s="178"/>
      <c r="BD63" s="178"/>
      <c r="BE63" s="178"/>
      <c r="BF63" s="178"/>
      <c r="BG63" s="178"/>
      <c r="BH63" s="178"/>
      <c r="BI63" s="178"/>
      <c r="BJ63" s="178"/>
      <c r="BK63" s="178"/>
      <c r="BL63" s="178"/>
      <c r="BM63" s="178"/>
      <c r="BN63" s="175"/>
      <c r="BO63" s="179"/>
      <c r="BP63" s="179"/>
      <c r="BQ63" s="179"/>
      <c r="BR63" s="179"/>
      <c r="BS63" s="179"/>
      <c r="BT63" s="179"/>
      <c r="BU63" s="179"/>
      <c r="BV63" s="179"/>
      <c r="BW63" s="179"/>
      <c r="BX63" s="179"/>
      <c r="BY63" s="179"/>
      <c r="BZ63" s="179"/>
      <c r="CA63" s="180"/>
    </row>
    <row r="64" spans="1:90" s="54" customFormat="1" ht="17.25" customHeight="1" x14ac:dyDescent="0.25">
      <c r="B64" s="210" t="s">
        <v>83</v>
      </c>
      <c r="C64" s="211"/>
      <c r="D64" s="211"/>
      <c r="E64" s="211"/>
      <c r="F64" s="211"/>
      <c r="G64" s="211"/>
      <c r="H64" s="211"/>
      <c r="I64" s="211"/>
      <c r="J64" s="212" t="s">
        <v>84</v>
      </c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4"/>
      <c r="Z64" s="437" t="s">
        <v>85</v>
      </c>
      <c r="AA64" s="438"/>
      <c r="AB64" s="438"/>
      <c r="AC64" s="438"/>
      <c r="AD64" s="438"/>
      <c r="AE64" s="438"/>
      <c r="AF64" s="438"/>
      <c r="AG64" s="438"/>
      <c r="AH64" s="438"/>
      <c r="AI64" s="438"/>
      <c r="AJ64" s="438"/>
      <c r="AK64" s="438"/>
      <c r="AL64" s="438"/>
      <c r="AM64" s="438"/>
      <c r="AN64" s="438"/>
      <c r="AO64" s="438"/>
      <c r="AP64" s="438"/>
      <c r="AQ64" s="438"/>
      <c r="AR64" s="438"/>
      <c r="AS64" s="438"/>
      <c r="AT64" s="438"/>
      <c r="AU64" s="438"/>
      <c r="AV64" s="438"/>
      <c r="AW64" s="438"/>
      <c r="AX64" s="438"/>
      <c r="AY64" s="438"/>
      <c r="AZ64" s="438"/>
      <c r="BA64" s="438"/>
      <c r="BB64" s="438"/>
      <c r="BC64" s="438"/>
      <c r="BD64" s="438"/>
      <c r="BE64" s="438"/>
      <c r="BF64" s="438"/>
      <c r="BG64" s="438"/>
      <c r="BH64" s="438"/>
      <c r="BI64" s="438"/>
      <c r="BJ64" s="438"/>
      <c r="BK64" s="438"/>
      <c r="BL64" s="438"/>
      <c r="BM64" s="438"/>
      <c r="BN64" s="438"/>
      <c r="BO64" s="438"/>
      <c r="BP64" s="438"/>
      <c r="BQ64" s="438"/>
      <c r="BR64" s="438"/>
      <c r="BS64" s="438"/>
      <c r="BT64" s="438"/>
      <c r="BU64" s="438"/>
      <c r="BV64" s="438"/>
      <c r="BW64" s="438"/>
      <c r="BX64" s="438"/>
      <c r="BY64" s="438"/>
      <c r="BZ64" s="438"/>
      <c r="CA64" s="439"/>
      <c r="CE64" s="55"/>
      <c r="CL64" s="60"/>
    </row>
    <row r="65" spans="1:90" s="54" customFormat="1" ht="17.25" customHeight="1" x14ac:dyDescent="0.25">
      <c r="B65" s="215"/>
      <c r="C65" s="55"/>
      <c r="D65" s="55"/>
      <c r="E65" s="55"/>
      <c r="F65" s="55"/>
      <c r="G65" s="55"/>
      <c r="H65" s="55"/>
      <c r="I65" s="55"/>
      <c r="J65" s="216" t="s">
        <v>86</v>
      </c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217"/>
      <c r="Z65" s="218"/>
      <c r="AA65" s="18"/>
      <c r="AB65" s="18"/>
      <c r="AC65" s="18"/>
      <c r="AD65" s="18"/>
      <c r="AE65" s="18"/>
      <c r="AF65" s="18"/>
      <c r="AG65" s="18"/>
      <c r="AH65" s="219" t="s">
        <v>6</v>
      </c>
      <c r="AI65" s="18"/>
      <c r="AJ65" s="440"/>
      <c r="AK65" s="440"/>
      <c r="AL65" s="440"/>
      <c r="AM65" s="440"/>
      <c r="AN65" s="440"/>
      <c r="AO65" s="440"/>
      <c r="AP65" s="440"/>
      <c r="AQ65" s="440"/>
      <c r="AR65" s="440"/>
      <c r="AS65" s="440"/>
      <c r="AT65" s="440"/>
      <c r="AU65" s="440"/>
      <c r="AV65" s="440"/>
      <c r="AW65" s="440"/>
      <c r="AX65" s="440"/>
      <c r="AY65" s="440"/>
      <c r="AZ65" s="440"/>
      <c r="BA65" s="440"/>
      <c r="BB65" s="440"/>
      <c r="BC65" s="440"/>
      <c r="BD65" s="440"/>
      <c r="BE65" s="440"/>
      <c r="BF65" s="440"/>
      <c r="BG65" s="440"/>
      <c r="BH65" s="440"/>
      <c r="BI65" s="440"/>
      <c r="BJ65" s="440"/>
      <c r="BK65" s="440"/>
      <c r="BL65" s="440"/>
      <c r="BM65" s="440"/>
      <c r="BN65" s="15" t="s">
        <v>7</v>
      </c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217"/>
      <c r="CE65" s="55"/>
      <c r="CL65" s="60"/>
    </row>
    <row r="66" spans="1:90" s="54" customFormat="1" ht="17.25" customHeight="1" x14ac:dyDescent="0.25">
      <c r="B66" s="215"/>
      <c r="C66" s="55"/>
      <c r="D66" s="55"/>
      <c r="E66" s="220"/>
      <c r="F66" s="220"/>
      <c r="G66" s="220"/>
      <c r="H66" s="220"/>
      <c r="I66" s="151"/>
      <c r="J66" s="216" t="s">
        <v>87</v>
      </c>
      <c r="K66" s="151"/>
      <c r="L66" s="151"/>
      <c r="Y66" s="221"/>
      <c r="Z66" s="222"/>
      <c r="AJ66" s="213"/>
      <c r="AK66" s="213"/>
      <c r="AL66" s="213"/>
      <c r="AM66" s="213"/>
      <c r="AN66" s="441" t="e">
        <f>+AP52</f>
        <v>#REF!</v>
      </c>
      <c r="AO66" s="441"/>
      <c r="AP66" s="441"/>
      <c r="AQ66" s="441"/>
      <c r="AR66" s="441"/>
      <c r="AS66" s="441"/>
      <c r="AT66" s="441"/>
      <c r="AU66" s="441"/>
      <c r="AV66" s="441"/>
      <c r="AW66" s="441"/>
      <c r="AX66" s="441"/>
      <c r="AY66" s="441"/>
      <c r="AZ66" s="441"/>
      <c r="BA66" s="441"/>
      <c r="BB66" s="441"/>
      <c r="BC66" s="441"/>
      <c r="BD66" s="441"/>
      <c r="BE66" s="441"/>
      <c r="BF66" s="441"/>
      <c r="BG66" s="441"/>
      <c r="BH66" s="441"/>
      <c r="BI66" s="441"/>
      <c r="BJ66" s="213"/>
      <c r="BK66" s="213"/>
      <c r="BL66" s="213"/>
      <c r="BM66" s="213"/>
      <c r="CA66" s="221"/>
      <c r="CE66" s="55"/>
      <c r="CL66" s="60"/>
    </row>
    <row r="67" spans="1:90" s="54" customFormat="1" ht="15" customHeight="1" x14ac:dyDescent="0.25">
      <c r="B67" s="223"/>
      <c r="C67" s="224"/>
      <c r="D67" s="224"/>
      <c r="E67" s="225"/>
      <c r="F67" s="225"/>
      <c r="G67" s="225"/>
      <c r="H67" s="225"/>
      <c r="I67" s="226"/>
      <c r="J67" s="227" t="s">
        <v>88</v>
      </c>
      <c r="K67" s="226"/>
      <c r="L67" s="226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9"/>
      <c r="Z67" s="154"/>
      <c r="AA67" s="228"/>
      <c r="AB67" s="228"/>
      <c r="AC67" s="228"/>
      <c r="AD67" s="228"/>
      <c r="AE67" s="228"/>
      <c r="AF67" s="228"/>
      <c r="AG67" s="228"/>
      <c r="AH67" s="228"/>
      <c r="AI67" s="228"/>
      <c r="AJ67" s="228"/>
      <c r="AK67" s="228"/>
      <c r="AL67" s="228"/>
      <c r="AM67" s="228"/>
      <c r="AN67" s="228"/>
      <c r="AO67" s="228"/>
      <c r="AP67" s="228"/>
      <c r="AQ67" s="230" t="s">
        <v>89</v>
      </c>
      <c r="AR67" s="230"/>
      <c r="AS67" s="230"/>
      <c r="AT67" s="230"/>
      <c r="AU67" s="230"/>
      <c r="AV67" s="230"/>
      <c r="AW67" s="230"/>
      <c r="AX67" s="230"/>
      <c r="AY67" s="230"/>
      <c r="AZ67" s="230"/>
      <c r="BA67" s="230"/>
      <c r="BB67" s="230"/>
      <c r="BC67" s="230"/>
      <c r="BD67" s="230"/>
      <c r="BE67" s="230"/>
      <c r="BF67" s="230"/>
      <c r="BG67" s="230"/>
      <c r="BH67" s="230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9"/>
      <c r="CE67" s="55"/>
      <c r="CL67" s="60"/>
    </row>
    <row r="68" spans="1:90" s="9" customFormat="1" ht="14.25" customHeight="1" x14ac:dyDescent="0.25">
      <c r="B68" s="9" t="s">
        <v>90</v>
      </c>
      <c r="E68" s="10"/>
      <c r="F68" s="10"/>
      <c r="G68" s="10"/>
      <c r="H68" s="10"/>
      <c r="Y68" s="9" t="s">
        <v>13</v>
      </c>
      <c r="CL68" s="11"/>
    </row>
    <row r="69" spans="1:90" s="9" customFormat="1" ht="14.25" customHeight="1" x14ac:dyDescent="0.25">
      <c r="E69" s="10"/>
      <c r="F69" s="10"/>
      <c r="G69" s="10"/>
      <c r="H69" s="10"/>
      <c r="Y69" s="9" t="s">
        <v>14</v>
      </c>
      <c r="CL69" s="11"/>
    </row>
    <row r="70" spans="1:90" s="9" customFormat="1" ht="14.25" customHeight="1" x14ac:dyDescent="0.25">
      <c r="E70" s="10"/>
      <c r="F70" s="10"/>
      <c r="G70" s="10"/>
      <c r="H70" s="10"/>
      <c r="Y70" s="9" t="s">
        <v>15</v>
      </c>
      <c r="CL70" s="11"/>
    </row>
    <row r="71" spans="1:90" s="231" customFormat="1" ht="3.75" customHeight="1" x14ac:dyDescent="0.5">
      <c r="E71" s="232"/>
      <c r="F71" s="232"/>
      <c r="G71" s="232"/>
      <c r="H71" s="232"/>
      <c r="I71" s="49"/>
      <c r="J71" s="49"/>
      <c r="K71" s="49"/>
      <c r="L71" s="49"/>
      <c r="CL71" s="233"/>
    </row>
    <row r="72" spans="1:90" s="231" customFormat="1" ht="3.75" customHeight="1" x14ac:dyDescent="0.5">
      <c r="E72" s="232"/>
      <c r="F72" s="232"/>
      <c r="G72" s="232"/>
      <c r="H72" s="232"/>
      <c r="I72" s="49"/>
      <c r="J72" s="49"/>
      <c r="K72" s="49"/>
      <c r="L72" s="49"/>
      <c r="CL72" s="233"/>
    </row>
    <row r="73" spans="1:90" s="231" customFormat="1" ht="3.75" customHeight="1" x14ac:dyDescent="0.5">
      <c r="E73" s="232"/>
      <c r="F73" s="232"/>
      <c r="G73" s="232"/>
      <c r="H73" s="232"/>
      <c r="I73" s="49"/>
      <c r="J73" s="49"/>
      <c r="K73" s="49"/>
      <c r="L73" s="49"/>
      <c r="CL73" s="233"/>
    </row>
    <row r="74" spans="1:90" s="231" customFormat="1" ht="3.75" customHeight="1" x14ac:dyDescent="0.5">
      <c r="E74" s="232"/>
      <c r="F74" s="232"/>
      <c r="G74" s="232"/>
      <c r="H74" s="232"/>
      <c r="I74" s="49"/>
      <c r="J74" s="49"/>
      <c r="K74" s="49"/>
      <c r="L74" s="49"/>
      <c r="O74" s="234"/>
      <c r="CL74" s="233"/>
    </row>
    <row r="75" spans="1:90" s="54" customFormat="1" ht="3.75" customHeight="1" x14ac:dyDescent="0.5">
      <c r="E75" s="34"/>
      <c r="F75" s="34"/>
      <c r="G75" s="34"/>
      <c r="H75" s="34"/>
      <c r="I75" s="142"/>
      <c r="J75" s="142"/>
      <c r="K75" s="142"/>
      <c r="L75" s="142"/>
      <c r="M75" s="235"/>
      <c r="N75" s="235"/>
      <c r="O75" s="235"/>
      <c r="P75" s="235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  <c r="AL75" s="146"/>
      <c r="AM75" s="146"/>
      <c r="AN75" s="146"/>
      <c r="AO75" s="146"/>
      <c r="AP75" s="146"/>
      <c r="AQ75" s="236"/>
      <c r="AR75" s="236"/>
      <c r="AS75" s="236"/>
      <c r="AT75" s="236"/>
      <c r="AU75" s="236"/>
      <c r="AV75" s="236"/>
      <c r="AW75" s="236"/>
      <c r="AX75" s="236"/>
      <c r="AY75" s="236"/>
      <c r="AZ75" s="236"/>
      <c r="BA75" s="236"/>
      <c r="BB75" s="236"/>
      <c r="BC75" s="236"/>
      <c r="BD75" s="236"/>
      <c r="BE75" s="236"/>
      <c r="BF75" s="236"/>
      <c r="BG75" s="236"/>
      <c r="BH75" s="236"/>
      <c r="BI75" s="236"/>
      <c r="BJ75" s="236"/>
      <c r="BK75" s="236"/>
      <c r="BL75" s="236"/>
      <c r="BM75" s="236"/>
      <c r="BN75" s="236"/>
      <c r="CL75" s="60"/>
    </row>
    <row r="76" spans="1:90" s="54" customFormat="1" ht="3.75" customHeight="1" x14ac:dyDescent="0.5">
      <c r="E76" s="232"/>
      <c r="F76" s="232"/>
      <c r="G76" s="232"/>
      <c r="H76" s="232"/>
      <c r="I76" s="49"/>
      <c r="J76" s="49"/>
      <c r="K76" s="49"/>
      <c r="L76" s="49"/>
      <c r="M76" s="235"/>
      <c r="N76" s="235"/>
      <c r="O76" s="235"/>
      <c r="P76" s="235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6"/>
      <c r="AM76" s="146"/>
      <c r="AN76" s="146"/>
      <c r="AO76" s="146"/>
      <c r="AP76" s="146"/>
      <c r="AQ76" s="236"/>
      <c r="AR76" s="236"/>
      <c r="AS76" s="236"/>
      <c r="AT76" s="236"/>
      <c r="AU76" s="236"/>
      <c r="AV76" s="236"/>
      <c r="AW76" s="236"/>
      <c r="AX76" s="236"/>
      <c r="AY76" s="236"/>
      <c r="AZ76" s="236"/>
      <c r="BA76" s="236"/>
      <c r="BB76" s="236"/>
      <c r="BC76" s="236"/>
      <c r="BD76" s="236"/>
      <c r="BE76" s="236"/>
      <c r="BF76" s="236"/>
      <c r="BG76" s="236"/>
      <c r="BH76" s="236"/>
      <c r="BI76" s="236"/>
      <c r="BJ76" s="236"/>
      <c r="BK76" s="236"/>
      <c r="BL76" s="236"/>
      <c r="BM76" s="236"/>
      <c r="BN76" s="236"/>
      <c r="CL76" s="60"/>
    </row>
    <row r="77" spans="1:90" s="54" customFormat="1" ht="3.75" customHeight="1" x14ac:dyDescent="0.5">
      <c r="E77" s="232"/>
      <c r="F77" s="232"/>
      <c r="G77" s="232"/>
      <c r="H77" s="232"/>
      <c r="I77" s="49"/>
      <c r="J77" s="49"/>
      <c r="K77" s="49"/>
      <c r="L77" s="49"/>
      <c r="M77" s="235"/>
      <c r="N77" s="235"/>
      <c r="O77" s="235"/>
      <c r="P77" s="235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6"/>
      <c r="AM77" s="146"/>
      <c r="AN77" s="146"/>
      <c r="AO77" s="146"/>
      <c r="AP77" s="146"/>
      <c r="AQ77" s="236"/>
      <c r="AR77" s="236"/>
      <c r="AS77" s="236"/>
      <c r="AT77" s="236"/>
      <c r="AU77" s="236"/>
      <c r="AV77" s="236"/>
      <c r="AW77" s="236"/>
      <c r="AX77" s="236"/>
      <c r="AY77" s="236"/>
      <c r="AZ77" s="236"/>
      <c r="BA77" s="236"/>
      <c r="BB77" s="236"/>
      <c r="BC77" s="236"/>
      <c r="BD77" s="236"/>
      <c r="BE77" s="236"/>
      <c r="BF77" s="236"/>
      <c r="BG77" s="236"/>
      <c r="BH77" s="236"/>
      <c r="BI77" s="236"/>
      <c r="BJ77" s="236"/>
      <c r="BK77" s="236"/>
      <c r="BL77" s="236"/>
      <c r="BM77" s="236"/>
      <c r="BN77" s="236"/>
      <c r="CL77" s="60"/>
    </row>
    <row r="78" spans="1:90" s="54" customFormat="1" ht="3.75" customHeight="1" x14ac:dyDescent="0.5">
      <c r="E78" s="232"/>
      <c r="F78" s="232"/>
      <c r="G78" s="232"/>
      <c r="H78" s="232"/>
      <c r="I78" s="49"/>
      <c r="J78" s="49"/>
      <c r="K78" s="49"/>
      <c r="L78" s="49"/>
      <c r="M78" s="235"/>
      <c r="N78" s="235"/>
      <c r="O78" s="235"/>
      <c r="P78" s="235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46"/>
      <c r="AQ78" s="236"/>
      <c r="AR78" s="236"/>
      <c r="AS78" s="236"/>
      <c r="AT78" s="236"/>
      <c r="AU78" s="236"/>
      <c r="AV78" s="236"/>
      <c r="AW78" s="236"/>
      <c r="AX78" s="236"/>
      <c r="AY78" s="236"/>
      <c r="AZ78" s="236"/>
      <c r="BA78" s="236"/>
      <c r="BB78" s="236"/>
      <c r="BC78" s="236"/>
      <c r="BD78" s="236"/>
      <c r="BE78" s="236"/>
      <c r="BF78" s="236"/>
      <c r="BG78" s="236"/>
      <c r="BH78" s="236"/>
      <c r="BI78" s="236"/>
      <c r="BJ78" s="236"/>
      <c r="BK78" s="236"/>
      <c r="BL78" s="236"/>
      <c r="BM78" s="236"/>
      <c r="BN78" s="236"/>
      <c r="CL78" s="60"/>
    </row>
    <row r="79" spans="1:90" s="54" customFormat="1" ht="3.75" customHeight="1" x14ac:dyDescent="0.5">
      <c r="E79" s="232"/>
      <c r="F79" s="232"/>
      <c r="G79" s="232"/>
      <c r="H79" s="232"/>
      <c r="I79" s="49"/>
      <c r="J79" s="49"/>
      <c r="K79" s="49"/>
      <c r="L79" s="49"/>
      <c r="M79" s="235"/>
      <c r="N79" s="235"/>
      <c r="O79" s="235"/>
      <c r="P79" s="235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236"/>
      <c r="AR79" s="236"/>
      <c r="AS79" s="236"/>
      <c r="AT79" s="236"/>
      <c r="AU79" s="236"/>
      <c r="AV79" s="236"/>
      <c r="AW79" s="236"/>
      <c r="AX79" s="236"/>
      <c r="AY79" s="236"/>
      <c r="AZ79" s="236"/>
      <c r="BA79" s="236"/>
      <c r="BB79" s="236"/>
      <c r="BC79" s="236"/>
      <c r="BD79" s="236"/>
      <c r="BE79" s="236"/>
      <c r="BF79" s="236"/>
      <c r="BG79" s="236"/>
      <c r="BH79" s="236"/>
      <c r="BI79" s="236"/>
      <c r="BJ79" s="236"/>
      <c r="BK79" s="236"/>
      <c r="BL79" s="236"/>
      <c r="BM79" s="236"/>
      <c r="BN79" s="236"/>
      <c r="CL79" s="60"/>
    </row>
    <row r="80" spans="1:90" s="54" customFormat="1" ht="3.75" customHeight="1" x14ac:dyDescent="0.5">
      <c r="A80" s="18"/>
      <c r="E80" s="34"/>
      <c r="F80" s="34"/>
      <c r="G80" s="34"/>
      <c r="H80" s="34"/>
      <c r="I80" s="142"/>
      <c r="J80" s="142"/>
      <c r="K80" s="142"/>
      <c r="L80" s="142"/>
      <c r="M80" s="235"/>
      <c r="N80" s="235"/>
      <c r="O80" s="235"/>
      <c r="P80" s="235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46"/>
      <c r="AO80" s="146"/>
      <c r="AP80" s="146"/>
      <c r="AQ80" s="236"/>
      <c r="AR80" s="236"/>
      <c r="AS80" s="236"/>
      <c r="AT80" s="236"/>
      <c r="AU80" s="236"/>
      <c r="AV80" s="236"/>
      <c r="AW80" s="236"/>
      <c r="AX80" s="236"/>
      <c r="AY80" s="236"/>
      <c r="AZ80" s="236"/>
      <c r="BA80" s="236"/>
      <c r="BB80" s="236"/>
      <c r="BC80" s="236"/>
      <c r="BD80" s="236"/>
      <c r="BE80" s="236"/>
      <c r="BF80" s="236"/>
      <c r="BG80" s="236"/>
      <c r="BH80" s="236"/>
      <c r="BI80" s="236"/>
      <c r="BJ80" s="236"/>
      <c r="BK80" s="236"/>
      <c r="BL80" s="236"/>
      <c r="BM80" s="236"/>
      <c r="BN80" s="236"/>
      <c r="CL80" s="60"/>
    </row>
    <row r="81" spans="2:90" s="54" customFormat="1" ht="3.75" customHeight="1" x14ac:dyDescent="0.5">
      <c r="E81" s="237"/>
      <c r="F81" s="237"/>
      <c r="G81" s="237"/>
      <c r="H81" s="237"/>
      <c r="I81" s="238"/>
      <c r="J81" s="238"/>
      <c r="K81" s="238"/>
      <c r="L81" s="238"/>
      <c r="M81" s="239"/>
      <c r="N81" s="239"/>
      <c r="O81" s="239"/>
      <c r="P81" s="239"/>
      <c r="Q81" s="239"/>
      <c r="R81" s="239"/>
      <c r="S81" s="239"/>
      <c r="T81" s="239"/>
      <c r="U81" s="239"/>
      <c r="V81" s="239"/>
      <c r="W81" s="239"/>
      <c r="X81" s="239"/>
      <c r="Y81" s="239"/>
      <c r="Z81" s="239"/>
      <c r="AA81" s="239"/>
      <c r="AB81" s="239"/>
      <c r="AC81" s="239"/>
      <c r="AD81" s="239"/>
      <c r="AE81" s="239"/>
      <c r="AF81" s="239"/>
      <c r="AG81" s="239"/>
      <c r="AH81" s="239"/>
      <c r="AI81" s="239"/>
      <c r="AJ81" s="239"/>
      <c r="AK81" s="239"/>
      <c r="AL81" s="239"/>
      <c r="AM81" s="239"/>
      <c r="AN81" s="239"/>
      <c r="AO81" s="239"/>
      <c r="AP81" s="23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  <c r="BI81" s="149"/>
      <c r="BJ81" s="149"/>
      <c r="BK81" s="149"/>
      <c r="BL81" s="149"/>
      <c r="BM81" s="149"/>
      <c r="BN81" s="149"/>
      <c r="CL81" s="60"/>
    </row>
    <row r="82" spans="2:90" s="54" customFormat="1" ht="3.75" customHeight="1" x14ac:dyDescent="0.5">
      <c r="E82" s="237"/>
      <c r="F82" s="237"/>
      <c r="G82" s="237"/>
      <c r="H82" s="237"/>
      <c r="I82" s="238"/>
      <c r="J82" s="238"/>
      <c r="K82" s="238"/>
      <c r="L82" s="238"/>
      <c r="M82" s="239"/>
      <c r="N82" s="239"/>
      <c r="O82" s="239"/>
      <c r="P82" s="239"/>
      <c r="Q82" s="239"/>
      <c r="R82" s="239"/>
      <c r="S82" s="239"/>
      <c r="T82" s="239"/>
      <c r="U82" s="239"/>
      <c r="V82" s="239"/>
      <c r="W82" s="239"/>
      <c r="X82" s="239"/>
      <c r="Y82" s="239"/>
      <c r="Z82" s="239"/>
      <c r="AA82" s="239"/>
      <c r="AB82" s="239"/>
      <c r="AC82" s="239"/>
      <c r="AD82" s="239"/>
      <c r="AE82" s="239"/>
      <c r="AF82" s="239"/>
      <c r="AG82" s="239"/>
      <c r="AH82" s="239"/>
      <c r="AI82" s="239"/>
      <c r="AJ82" s="239"/>
      <c r="AK82" s="239"/>
      <c r="AL82" s="239"/>
      <c r="AM82" s="239"/>
      <c r="AN82" s="239"/>
      <c r="AO82" s="239"/>
      <c r="AP82" s="23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  <c r="BI82" s="149"/>
      <c r="BJ82" s="149"/>
      <c r="BK82" s="149"/>
      <c r="BL82" s="149"/>
      <c r="BM82" s="149"/>
      <c r="BN82" s="149"/>
      <c r="CL82" s="60"/>
    </row>
    <row r="83" spans="2:90" s="54" customFormat="1" ht="3.75" customHeight="1" x14ac:dyDescent="0.5">
      <c r="E83" s="237"/>
      <c r="F83" s="237"/>
      <c r="G83" s="237"/>
      <c r="H83" s="237"/>
      <c r="I83" s="238"/>
      <c r="J83" s="238"/>
      <c r="K83" s="238"/>
      <c r="L83" s="238"/>
      <c r="M83" s="239"/>
      <c r="N83" s="239"/>
      <c r="O83" s="239"/>
      <c r="P83" s="239"/>
      <c r="Q83" s="239"/>
      <c r="R83" s="239"/>
      <c r="S83" s="239"/>
      <c r="T83" s="239"/>
      <c r="U83" s="239"/>
      <c r="V83" s="239"/>
      <c r="W83" s="239"/>
      <c r="X83" s="239"/>
      <c r="Y83" s="239"/>
      <c r="Z83" s="239"/>
      <c r="AA83" s="239"/>
      <c r="AB83" s="239"/>
      <c r="AC83" s="239"/>
      <c r="AD83" s="239"/>
      <c r="AE83" s="239"/>
      <c r="AF83" s="239"/>
      <c r="AG83" s="239"/>
      <c r="AH83" s="239"/>
      <c r="AI83" s="239"/>
      <c r="AJ83" s="239"/>
      <c r="AK83" s="239"/>
      <c r="AL83" s="239"/>
      <c r="AM83" s="239"/>
      <c r="AN83" s="239"/>
      <c r="AO83" s="239"/>
      <c r="AP83" s="23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  <c r="BH83" s="149"/>
      <c r="BI83" s="149"/>
      <c r="BJ83" s="149"/>
      <c r="BK83" s="149"/>
      <c r="BL83" s="149"/>
      <c r="BM83" s="149"/>
      <c r="BN83" s="149"/>
      <c r="CL83" s="60"/>
    </row>
    <row r="84" spans="2:90" s="54" customFormat="1" ht="3.75" customHeight="1" x14ac:dyDescent="0.5">
      <c r="E84" s="237"/>
      <c r="F84" s="237"/>
      <c r="G84" s="237"/>
      <c r="H84" s="237"/>
      <c r="I84" s="238"/>
      <c r="J84" s="238"/>
      <c r="K84" s="238"/>
      <c r="L84" s="238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239"/>
      <c r="X84" s="239"/>
      <c r="Y84" s="239"/>
      <c r="Z84" s="239"/>
      <c r="AA84" s="239"/>
      <c r="AB84" s="239"/>
      <c r="AC84" s="239"/>
      <c r="AD84" s="239"/>
      <c r="AE84" s="239"/>
      <c r="AF84" s="239"/>
      <c r="AG84" s="239"/>
      <c r="AH84" s="239"/>
      <c r="AI84" s="239"/>
      <c r="AJ84" s="239"/>
      <c r="AK84" s="239"/>
      <c r="AL84" s="239"/>
      <c r="AM84" s="239"/>
      <c r="AN84" s="239"/>
      <c r="AO84" s="239"/>
      <c r="AP84" s="23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  <c r="BI84" s="149"/>
      <c r="BJ84" s="149"/>
      <c r="BK84" s="149"/>
      <c r="BL84" s="149"/>
      <c r="BM84" s="149"/>
      <c r="BN84" s="149"/>
      <c r="CL84" s="60"/>
    </row>
    <row r="85" spans="2:90" s="32" customFormat="1" ht="3.6" customHeight="1" x14ac:dyDescent="0.5">
      <c r="J85" s="142"/>
      <c r="K85" s="142"/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  <c r="Z85" s="239"/>
      <c r="AA85" s="239"/>
      <c r="AB85" s="239"/>
      <c r="AC85" s="239"/>
      <c r="AD85" s="239"/>
      <c r="AE85" s="239"/>
      <c r="AF85" s="239"/>
      <c r="AG85" s="239"/>
      <c r="AH85" s="239"/>
      <c r="AI85" s="239"/>
      <c r="AJ85" s="239"/>
      <c r="AK85" s="239"/>
      <c r="AL85" s="239"/>
      <c r="AM85" s="239"/>
      <c r="AN85" s="239"/>
      <c r="AO85" s="239"/>
      <c r="AP85" s="23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  <c r="BH85" s="149"/>
      <c r="BI85" s="149"/>
      <c r="BJ85" s="149"/>
      <c r="BK85" s="149"/>
      <c r="BL85" s="149"/>
      <c r="BM85" s="149"/>
      <c r="BN85" s="149"/>
      <c r="CC85" s="240"/>
      <c r="CK85" s="240"/>
      <c r="CL85" s="37"/>
    </row>
    <row r="86" spans="2:90" s="32" customFormat="1" ht="3.6" customHeight="1" x14ac:dyDescent="0.25">
      <c r="I86" s="142"/>
      <c r="J86" s="142"/>
      <c r="K86" s="142"/>
      <c r="BN86" s="241"/>
      <c r="BO86" s="241"/>
      <c r="BP86" s="241"/>
      <c r="BQ86" s="241"/>
      <c r="BR86" s="241"/>
      <c r="BS86" s="241"/>
      <c r="BT86" s="241"/>
      <c r="BU86" s="241"/>
      <c r="BV86" s="241"/>
      <c r="BW86" s="241"/>
      <c r="BX86" s="241"/>
      <c r="BY86" s="241"/>
      <c r="BZ86" s="241"/>
      <c r="CC86" s="240"/>
      <c r="CG86" s="432"/>
      <c r="CH86" s="432"/>
      <c r="CK86" s="240"/>
      <c r="CL86" s="37"/>
    </row>
    <row r="87" spans="2:90" s="32" customFormat="1" ht="3.6" customHeight="1" x14ac:dyDescent="0.25">
      <c r="I87" s="142"/>
      <c r="J87" s="142"/>
      <c r="K87" s="142"/>
      <c r="L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242"/>
      <c r="CA87" s="243"/>
      <c r="CG87" s="35"/>
      <c r="CL87" s="37"/>
    </row>
    <row r="88" spans="2:90" s="32" customFormat="1" ht="5.25" customHeight="1" x14ac:dyDescent="0.25">
      <c r="CL88" s="37"/>
    </row>
    <row r="89" spans="2:90" s="138" customFormat="1" ht="15" customHeight="1" x14ac:dyDescent="0.25">
      <c r="B89" s="244"/>
      <c r="C89" s="245"/>
      <c r="D89" s="245"/>
      <c r="E89" s="245"/>
      <c r="F89" s="245"/>
      <c r="G89" s="245"/>
      <c r="H89" s="245"/>
      <c r="I89" s="245"/>
      <c r="J89" s="245"/>
      <c r="K89" s="245"/>
      <c r="L89" s="245"/>
      <c r="M89" s="245"/>
      <c r="N89" s="245"/>
      <c r="O89" s="245"/>
      <c r="P89" s="245"/>
      <c r="Q89" s="245"/>
      <c r="R89" s="245"/>
      <c r="S89" s="245"/>
      <c r="T89" s="246"/>
      <c r="U89" s="245"/>
      <c r="V89" s="245"/>
      <c r="W89" s="245"/>
      <c r="X89" s="245"/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5"/>
      <c r="BP89" s="245"/>
      <c r="BQ89" s="245"/>
      <c r="BR89" s="245"/>
      <c r="BS89" s="245"/>
      <c r="BT89" s="245"/>
      <c r="BU89" s="245"/>
      <c r="BV89" s="245"/>
      <c r="BW89" s="245"/>
      <c r="BX89" s="245"/>
      <c r="BY89" s="245"/>
      <c r="BZ89" s="245"/>
      <c r="CA89" s="245"/>
      <c r="CB89" s="245"/>
      <c r="CC89" s="245"/>
      <c r="CD89" s="247"/>
      <c r="CE89" s="245"/>
      <c r="CF89" s="245"/>
      <c r="CG89" s="245"/>
      <c r="CH89" s="245"/>
      <c r="CI89" s="245"/>
      <c r="CJ89" s="245"/>
      <c r="CK89" s="245"/>
      <c r="CL89" s="248"/>
    </row>
    <row r="90" spans="2:90" s="32" customFormat="1" ht="15" customHeight="1" x14ac:dyDescent="0.25">
      <c r="B90" s="249"/>
      <c r="C90" s="246"/>
      <c r="D90" s="246"/>
      <c r="E90" s="246"/>
      <c r="F90" s="246"/>
      <c r="G90" s="246"/>
      <c r="H90" s="246"/>
      <c r="I90" s="246"/>
      <c r="J90" s="246"/>
      <c r="CB90" s="250"/>
      <c r="CC90" s="251"/>
      <c r="CE90" s="246"/>
      <c r="CL90" s="37"/>
    </row>
    <row r="91" spans="2:90" x14ac:dyDescent="0.25">
      <c r="B91" s="252"/>
      <c r="C91" s="252"/>
      <c r="D91" s="252"/>
      <c r="E91" s="252"/>
      <c r="F91" s="252"/>
      <c r="G91" s="252"/>
      <c r="H91" s="252"/>
      <c r="I91" s="252"/>
      <c r="J91" s="252"/>
      <c r="CC91" s="253"/>
      <c r="CD91" s="254"/>
      <c r="CE91" s="246"/>
    </row>
    <row r="92" spans="2:90" s="255" customFormat="1" ht="45.75" hidden="1" customHeight="1" x14ac:dyDescent="0.3">
      <c r="B92" s="256" t="s">
        <v>91</v>
      </c>
      <c r="C92" s="257"/>
      <c r="D92" s="257"/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7"/>
      <c r="P92" s="257"/>
      <c r="Q92" s="257"/>
      <c r="R92" s="257"/>
      <c r="S92" s="257"/>
      <c r="T92" s="257"/>
      <c r="U92" s="257"/>
      <c r="V92" s="257"/>
      <c r="W92" s="257"/>
      <c r="X92" s="257"/>
      <c r="Y92" s="257"/>
      <c r="Z92" s="257"/>
      <c r="AA92" s="257"/>
      <c r="AB92" s="257"/>
      <c r="AC92" s="257"/>
      <c r="AD92" s="257"/>
      <c r="AE92" s="257"/>
      <c r="AF92" s="257"/>
      <c r="AG92" s="257"/>
      <c r="AH92" s="257"/>
      <c r="AI92" s="257"/>
      <c r="AJ92" s="257"/>
      <c r="AK92" s="257"/>
      <c r="AL92" s="257"/>
      <c r="AM92" s="257"/>
      <c r="AN92" s="257"/>
      <c r="AO92" s="257"/>
      <c r="AP92" s="257"/>
      <c r="AQ92" s="257"/>
      <c r="AR92" s="257"/>
      <c r="AS92" s="257"/>
      <c r="AT92" s="257"/>
      <c r="AU92" s="257"/>
      <c r="AV92" s="257"/>
      <c r="AW92" s="257"/>
      <c r="AX92" s="257"/>
      <c r="AY92" s="257"/>
      <c r="AZ92" s="257"/>
      <c r="BA92" s="257"/>
      <c r="BB92" s="257"/>
      <c r="BC92" s="257"/>
      <c r="BD92" s="257"/>
      <c r="BE92" s="257"/>
      <c r="BF92" s="257"/>
      <c r="BG92" s="257"/>
      <c r="BH92" s="257"/>
      <c r="BI92" s="257"/>
      <c r="BJ92" s="257"/>
      <c r="BK92" s="257"/>
      <c r="BL92" s="257"/>
      <c r="BM92" s="257"/>
      <c r="BN92" s="257"/>
      <c r="BO92" s="257"/>
      <c r="BP92" s="257"/>
      <c r="BQ92" s="257"/>
      <c r="BR92" s="257"/>
      <c r="BS92" s="257"/>
      <c r="BT92" s="257"/>
      <c r="BU92" s="257"/>
      <c r="BV92" s="257"/>
      <c r="BW92" s="257"/>
      <c r="BX92" s="257"/>
      <c r="BY92" s="257"/>
      <c r="BZ92" s="257"/>
      <c r="CA92" s="258"/>
      <c r="CB92" s="259" t="s">
        <v>92</v>
      </c>
      <c r="CC92" s="254" t="e">
        <f>ROUND((AK52*AZ52+AK53*AZ53),2)-BN55</f>
        <v>#REF!</v>
      </c>
      <c r="CE92" s="260"/>
      <c r="CF92" s="260"/>
      <c r="CG92" s="260"/>
      <c r="CH92" s="260"/>
      <c r="CI92" s="260"/>
      <c r="CJ92" s="260"/>
      <c r="CK92" s="260"/>
      <c r="CL92" s="261"/>
    </row>
    <row r="93" spans="2:90" s="255" customFormat="1" ht="27" hidden="1" customHeight="1" x14ac:dyDescent="0.3">
      <c r="B93" s="262" t="s">
        <v>93</v>
      </c>
      <c r="C93" s="263"/>
      <c r="D93" s="263"/>
      <c r="E93" s="263"/>
      <c r="F93" s="263"/>
      <c r="G93" s="263"/>
      <c r="H93" s="263"/>
      <c r="I93" s="263"/>
      <c r="J93" s="263"/>
      <c r="K93" s="263"/>
      <c r="L93" s="263"/>
      <c r="M93" s="263"/>
      <c r="N93" s="263"/>
      <c r="O93" s="263"/>
      <c r="P93" s="263"/>
      <c r="Q93" s="263"/>
      <c r="R93" s="263"/>
      <c r="S93" s="263"/>
      <c r="T93" s="263"/>
      <c r="U93" s="263"/>
      <c r="V93" s="263"/>
      <c r="W93" s="263"/>
      <c r="X93" s="263"/>
      <c r="Y93" s="263"/>
      <c r="Z93" s="263"/>
      <c r="AA93" s="263"/>
      <c r="AB93" s="263"/>
      <c r="AC93" s="263"/>
      <c r="AD93" s="263"/>
      <c r="AE93" s="263"/>
      <c r="AF93" s="263"/>
      <c r="AG93" s="263"/>
      <c r="AH93" s="263"/>
      <c r="AI93" s="263"/>
      <c r="AJ93" s="263"/>
      <c r="AK93" s="263"/>
      <c r="AL93" s="263"/>
      <c r="AM93" s="263"/>
      <c r="AN93" s="263"/>
      <c r="AO93" s="263"/>
      <c r="AP93" s="263"/>
      <c r="AQ93" s="263"/>
      <c r="AR93" s="263"/>
      <c r="AS93" s="263"/>
      <c r="AT93" s="264" t="s">
        <v>94</v>
      </c>
      <c r="AU93" s="264"/>
      <c r="AV93" s="263"/>
      <c r="AW93" s="263"/>
      <c r="AX93" s="263"/>
      <c r="AY93" s="263"/>
      <c r="AZ93" s="263"/>
      <c r="BA93" s="263"/>
      <c r="BB93" s="263"/>
      <c r="BC93" s="263"/>
      <c r="BD93" s="263"/>
      <c r="BE93" s="263"/>
      <c r="BF93" s="263"/>
      <c r="BG93" s="263"/>
      <c r="BH93" s="263"/>
      <c r="BI93" s="263"/>
      <c r="BJ93" s="263"/>
      <c r="BK93" s="263"/>
      <c r="BL93" s="263"/>
      <c r="BM93" s="263"/>
      <c r="BN93" s="433" t="s">
        <v>95</v>
      </c>
      <c r="BO93" s="433"/>
      <c r="BP93" s="433"/>
      <c r="BQ93" s="433"/>
      <c r="BR93" s="433"/>
      <c r="BS93" s="433"/>
      <c r="BT93" s="433"/>
      <c r="BU93" s="433"/>
      <c r="BV93" s="433"/>
      <c r="BW93" s="433"/>
      <c r="BX93" s="433"/>
      <c r="BY93" s="433"/>
      <c r="BZ93" s="433"/>
      <c r="CA93" s="434"/>
      <c r="CB93" s="265"/>
      <c r="CC93" s="266"/>
      <c r="CE93" s="260"/>
      <c r="CF93" s="260"/>
      <c r="CG93" s="260"/>
      <c r="CH93" s="260"/>
      <c r="CI93" s="267"/>
      <c r="CJ93" s="268"/>
      <c r="CK93" s="266"/>
      <c r="CL93" s="261"/>
    </row>
  </sheetData>
  <mergeCells count="182">
    <mergeCell ref="CG86:CH86"/>
    <mergeCell ref="BN93:CA93"/>
    <mergeCell ref="N62:O62"/>
    <mergeCell ref="AH62:AI62"/>
    <mergeCell ref="AZ62:BA62"/>
    <mergeCell ref="Z64:CA64"/>
    <mergeCell ref="AJ65:BM65"/>
    <mergeCell ref="AN66:BI66"/>
    <mergeCell ref="B55:AY55"/>
    <mergeCell ref="AZ55:BM55"/>
    <mergeCell ref="BN55:CA55"/>
    <mergeCell ref="J57:V57"/>
    <mergeCell ref="W57:BZ57"/>
    <mergeCell ref="CI57:CK57"/>
    <mergeCell ref="Y59:AE59"/>
    <mergeCell ref="AU59:BA59"/>
    <mergeCell ref="BQ59:BW59"/>
    <mergeCell ref="AP51:AY51"/>
    <mergeCell ref="AZ51:BM51"/>
    <mergeCell ref="BN51:CA51"/>
    <mergeCell ref="T52:AE52"/>
    <mergeCell ref="AK52:AO52"/>
    <mergeCell ref="AP52:AY52"/>
    <mergeCell ref="AZ52:BM52"/>
    <mergeCell ref="BN52:CA52"/>
    <mergeCell ref="T53:AE53"/>
    <mergeCell ref="AK53:AO53"/>
    <mergeCell ref="AP53:AY53"/>
    <mergeCell ref="AZ53:BM53"/>
    <mergeCell ref="BN53:CA53"/>
    <mergeCell ref="AP48:AY48"/>
    <mergeCell ref="AZ48:BM48"/>
    <mergeCell ref="BN48:CA48"/>
    <mergeCell ref="AP49:AY49"/>
    <mergeCell ref="AZ49:BM49"/>
    <mergeCell ref="BN49:CA49"/>
    <mergeCell ref="AP50:AY50"/>
    <mergeCell ref="AZ50:BM50"/>
    <mergeCell ref="BN50:CA50"/>
    <mergeCell ref="AP45:AY45"/>
    <mergeCell ref="AZ45:BM45"/>
    <mergeCell ref="BN45:CA45"/>
    <mergeCell ref="AP46:AY46"/>
    <mergeCell ref="AZ46:BM46"/>
    <mergeCell ref="BN46:CA46"/>
    <mergeCell ref="AP47:AY47"/>
    <mergeCell ref="AZ47:BM47"/>
    <mergeCell ref="BN47:CA47"/>
    <mergeCell ref="AP42:AY42"/>
    <mergeCell ref="AZ42:BM42"/>
    <mergeCell ref="BN42:CA42"/>
    <mergeCell ref="AP43:AY43"/>
    <mergeCell ref="AZ43:BM43"/>
    <mergeCell ref="BN43:CA43"/>
    <mergeCell ref="AP44:AY44"/>
    <mergeCell ref="AZ44:BM44"/>
    <mergeCell ref="BN44:CA44"/>
    <mergeCell ref="AP39:AY39"/>
    <mergeCell ref="AZ39:BM39"/>
    <mergeCell ref="BN39:CA39"/>
    <mergeCell ref="AP40:AY40"/>
    <mergeCell ref="AZ40:BM40"/>
    <mergeCell ref="BN40:CA40"/>
    <mergeCell ref="AP41:AY41"/>
    <mergeCell ref="AZ41:BM41"/>
    <mergeCell ref="BN41:CA41"/>
    <mergeCell ref="AP36:AY36"/>
    <mergeCell ref="AZ36:BM36"/>
    <mergeCell ref="BN36:CA36"/>
    <mergeCell ref="AP37:AY37"/>
    <mergeCell ref="AZ37:BM37"/>
    <mergeCell ref="BN37:CA37"/>
    <mergeCell ref="AP38:AY38"/>
    <mergeCell ref="AZ38:BM38"/>
    <mergeCell ref="BN38:CA38"/>
    <mergeCell ref="AP33:AY33"/>
    <mergeCell ref="AZ33:BM33"/>
    <mergeCell ref="BN33:CA33"/>
    <mergeCell ref="AP34:AY34"/>
    <mergeCell ref="AZ34:BM34"/>
    <mergeCell ref="BN34:CA34"/>
    <mergeCell ref="AP35:AY35"/>
    <mergeCell ref="AZ35:BM35"/>
    <mergeCell ref="BN35:CA35"/>
    <mergeCell ref="AP30:AY30"/>
    <mergeCell ref="AZ30:BM30"/>
    <mergeCell ref="BN30:CA30"/>
    <mergeCell ref="AP31:AY31"/>
    <mergeCell ref="AZ31:BM31"/>
    <mergeCell ref="BN31:CA31"/>
    <mergeCell ref="AP32:AY32"/>
    <mergeCell ref="AZ32:BM32"/>
    <mergeCell ref="BN32:CA32"/>
    <mergeCell ref="B28:AO29"/>
    <mergeCell ref="AP28:AY28"/>
    <mergeCell ref="AZ28:BM29"/>
    <mergeCell ref="BN28:CA28"/>
    <mergeCell ref="CB28:CB29"/>
    <mergeCell ref="CE28:CH29"/>
    <mergeCell ref="CJ28:CJ29"/>
    <mergeCell ref="AP29:AY29"/>
    <mergeCell ref="BN29:CA29"/>
    <mergeCell ref="CJ15:CK15"/>
    <mergeCell ref="B17:G17"/>
    <mergeCell ref="H17:BZ17"/>
    <mergeCell ref="CB17:CC17"/>
    <mergeCell ref="J20:K20"/>
    <mergeCell ref="U20:V20"/>
    <mergeCell ref="W20:AE20"/>
    <mergeCell ref="AG20:AH20"/>
    <mergeCell ref="AI20:AW20"/>
    <mergeCell ref="AX20:AY20"/>
    <mergeCell ref="BJ20:BK20"/>
    <mergeCell ref="CF20:CF23"/>
    <mergeCell ref="B21:Q23"/>
    <mergeCell ref="U22:V24"/>
    <mergeCell ref="W22:AE24"/>
    <mergeCell ref="AG22:AH24"/>
    <mergeCell ref="AI22:AS24"/>
    <mergeCell ref="AX22:AY24"/>
    <mergeCell ref="AZ22:BH24"/>
    <mergeCell ref="B24:Q26"/>
    <mergeCell ref="B15:G15"/>
    <mergeCell ref="H15:AG15"/>
    <mergeCell ref="BD15:BE15"/>
    <mergeCell ref="BG15:BH15"/>
    <mergeCell ref="BI15:BJ15"/>
    <mergeCell ref="BK15:BL15"/>
    <mergeCell ref="BM15:BN15"/>
    <mergeCell ref="BP15:BQ15"/>
    <mergeCell ref="BR15:BS15"/>
    <mergeCell ref="B10:H10"/>
    <mergeCell ref="I10:BZ10"/>
    <mergeCell ref="AW13:AX13"/>
    <mergeCell ref="AZ13:BA13"/>
    <mergeCell ref="BB13:BC13"/>
    <mergeCell ref="BD13:BE13"/>
    <mergeCell ref="BF13:BG13"/>
    <mergeCell ref="BI13:BJ13"/>
    <mergeCell ref="BK13:BL13"/>
    <mergeCell ref="BM13:BN13"/>
    <mergeCell ref="BO13:BP13"/>
    <mergeCell ref="BQ13:BR13"/>
    <mergeCell ref="BT13:BU13"/>
    <mergeCell ref="BV13:BW13"/>
    <mergeCell ref="BY13:BZ13"/>
    <mergeCell ref="BT15:BU15"/>
    <mergeCell ref="BV15:BW15"/>
    <mergeCell ref="BY15:BZ15"/>
    <mergeCell ref="CJ6:CK6"/>
    <mergeCell ref="B8:H8"/>
    <mergeCell ref="I8:AH8"/>
    <mergeCell ref="BD8:BE8"/>
    <mergeCell ref="BG8:BH8"/>
    <mergeCell ref="BI8:BJ8"/>
    <mergeCell ref="BK8:BL8"/>
    <mergeCell ref="BM8:BN8"/>
    <mergeCell ref="BP8:BQ8"/>
    <mergeCell ref="BR8:BS8"/>
    <mergeCell ref="BT8:BU8"/>
    <mergeCell ref="BV8:BW8"/>
    <mergeCell ref="BY8:BZ8"/>
    <mergeCell ref="B1:CA2"/>
    <mergeCell ref="B3:BN3"/>
    <mergeCell ref="BO3:BS3"/>
    <mergeCell ref="BT3:CA3"/>
    <mergeCell ref="B4:BN4"/>
    <mergeCell ref="BO4:BS4"/>
    <mergeCell ref="BT4:CA4"/>
    <mergeCell ref="AW6:AX6"/>
    <mergeCell ref="AZ6:BA6"/>
    <mergeCell ref="BB6:BC6"/>
    <mergeCell ref="BD6:BE6"/>
    <mergeCell ref="BF6:BG6"/>
    <mergeCell ref="BI6:BJ6"/>
    <mergeCell ref="BK6:BL6"/>
    <mergeCell ref="BM6:BN6"/>
    <mergeCell ref="BO6:BP6"/>
    <mergeCell ref="BQ6:BR6"/>
    <mergeCell ref="BT6:BU6"/>
    <mergeCell ref="BV6:BW6"/>
    <mergeCell ref="BY6:BZ6"/>
  </mergeCells>
  <dataValidations count="2">
    <dataValidation type="list" allowBlank="1" showInputMessage="1" showErrorMessage="1" sqref="B1:CA2">
      <formula1>"ฉบับที่ 1 (สำหรับผู้ถูกหักภาษี ณ ที่จ่าย ใช้แนบพร้อมกับแบบแสดงรายการภาษี),ฉบับที่ 2 (สำหรับผู้ถูกหักภาษี ณ ที่จ่าย เก็บไว้เป็นหลักฐาน),ฉบับที่ 3 (สำหรับแนบพร้อมกับแบบแสดงรายการภาษี),ฉบับที่ 4 (สำหรับแนบใบสำคัญ)"</formula1>
    </dataValidation>
    <dataValidation type="list" allowBlank="1" showInputMessage="1" showErrorMessage="1" sqref="U20:V20 U22:V24 AG22 AG20:AH20 BJ20:BK20 AX20:AY20 AX22 J62 N62:O62 AH62:AI62 AZ62:BA62">
      <formula1>"P, "</formula1>
    </dataValidation>
  </dataValidations>
  <printOptions horizontalCentered="1" verticalCentered="1"/>
  <pageMargins left="7.874015748031496E-2" right="0" top="0.19685039370078741" bottom="0.19685039370078741" header="0.19685039370078741" footer="0.19685039370078741"/>
  <pageSetup paperSize="9" scale="96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CL93"/>
  <sheetViews>
    <sheetView showGridLines="0" workbookViewId="0">
      <selection activeCell="CO51" sqref="CO51:DG59"/>
    </sheetView>
  </sheetViews>
  <sheetFormatPr defaultColWidth="9" defaultRowHeight="19.8" x14ac:dyDescent="0.25"/>
  <cols>
    <col min="1" max="8" width="0.59765625" style="25" customWidth="1"/>
    <col min="9" max="9" width="1.3984375" style="25" customWidth="1"/>
    <col min="10" max="10" width="1.8984375" style="25" customWidth="1"/>
    <col min="11" max="11" width="6.09765625" style="25" customWidth="1"/>
    <col min="12" max="12" width="6.3984375" style="25" customWidth="1"/>
    <col min="13" max="80" width="1" style="25" customWidth="1"/>
    <col min="81" max="81" width="16.69921875" style="25" customWidth="1"/>
    <col min="82" max="82" width="9.296875" style="25" customWidth="1"/>
    <col min="83" max="83" width="9.09765625" style="32" customWidth="1"/>
    <col min="84" max="84" width="9" style="32" customWidth="1"/>
    <col min="85" max="85" width="12.8984375" style="32" customWidth="1"/>
    <col min="86" max="86" width="16" style="32" customWidth="1"/>
    <col min="87" max="89" width="15.3984375" style="32" customWidth="1"/>
    <col min="90" max="90" width="6.69921875" style="37" customWidth="1"/>
    <col min="91" max="16384" width="9" style="25"/>
  </cols>
  <sheetData>
    <row r="1" spans="2:90" s="14" customFormat="1" ht="8.25" customHeight="1" x14ac:dyDescent="0.25">
      <c r="B1" s="359" t="s">
        <v>97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59"/>
      <c r="AL1" s="359"/>
      <c r="AM1" s="359"/>
      <c r="AN1" s="359"/>
      <c r="AO1" s="359"/>
      <c r="AP1" s="359"/>
      <c r="AQ1" s="359"/>
      <c r="AR1" s="359"/>
      <c r="AS1" s="359"/>
      <c r="AT1" s="359"/>
      <c r="AU1" s="359"/>
      <c r="AV1" s="359"/>
      <c r="AW1" s="359"/>
      <c r="AX1" s="359"/>
      <c r="AY1" s="359"/>
      <c r="AZ1" s="359"/>
      <c r="BA1" s="359"/>
      <c r="BB1" s="359"/>
      <c r="BC1" s="359"/>
      <c r="BD1" s="359"/>
      <c r="BE1" s="359"/>
      <c r="BF1" s="359"/>
      <c r="BG1" s="359"/>
      <c r="BH1" s="359"/>
      <c r="BI1" s="359"/>
      <c r="BJ1" s="359"/>
      <c r="BK1" s="359"/>
      <c r="BL1" s="359"/>
      <c r="BM1" s="359"/>
      <c r="BN1" s="359"/>
      <c r="BO1" s="359"/>
      <c r="BP1" s="359"/>
      <c r="BQ1" s="359"/>
      <c r="BR1" s="359"/>
      <c r="BS1" s="359"/>
      <c r="BT1" s="359"/>
      <c r="BU1" s="359"/>
      <c r="BV1" s="359"/>
      <c r="BW1" s="359"/>
      <c r="BX1" s="359"/>
      <c r="BY1" s="359"/>
      <c r="BZ1" s="359"/>
      <c r="CA1" s="359"/>
      <c r="CE1" s="15"/>
      <c r="CF1" s="15"/>
      <c r="CG1" s="15"/>
      <c r="CH1" s="15"/>
      <c r="CI1" s="15"/>
      <c r="CJ1" s="15"/>
      <c r="CK1" s="15"/>
      <c r="CL1" s="16"/>
    </row>
    <row r="2" spans="2:90" s="14" customFormat="1" ht="8.25" customHeight="1" x14ac:dyDescent="0.25"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  <c r="AL2" s="359"/>
      <c r="AM2" s="359"/>
      <c r="AN2" s="359"/>
      <c r="AO2" s="359"/>
      <c r="AP2" s="359"/>
      <c r="AQ2" s="359"/>
      <c r="AR2" s="359"/>
      <c r="AS2" s="359"/>
      <c r="AT2" s="359"/>
      <c r="AU2" s="359"/>
      <c r="AV2" s="359"/>
      <c r="AW2" s="359"/>
      <c r="AX2" s="359"/>
      <c r="AY2" s="359"/>
      <c r="AZ2" s="359"/>
      <c r="BA2" s="359"/>
      <c r="BB2" s="359"/>
      <c r="BC2" s="359"/>
      <c r="BD2" s="359"/>
      <c r="BE2" s="359"/>
      <c r="BF2" s="359"/>
      <c r="BG2" s="359"/>
      <c r="BH2" s="359"/>
      <c r="BI2" s="359"/>
      <c r="BJ2" s="359"/>
      <c r="BK2" s="359"/>
      <c r="BL2" s="359"/>
      <c r="BM2" s="359"/>
      <c r="BN2" s="359"/>
      <c r="BO2" s="359"/>
      <c r="BP2" s="359"/>
      <c r="BQ2" s="359"/>
      <c r="BR2" s="359"/>
      <c r="BS2" s="359"/>
      <c r="BT2" s="359"/>
      <c r="BU2" s="359"/>
      <c r="BV2" s="359"/>
      <c r="BW2" s="359"/>
      <c r="BX2" s="359"/>
      <c r="BY2" s="359"/>
      <c r="BZ2" s="359"/>
      <c r="CA2" s="359"/>
      <c r="CB2" s="15"/>
      <c r="CC2" s="15"/>
      <c r="CE2" s="15"/>
      <c r="CF2" s="15"/>
      <c r="CG2" s="15"/>
      <c r="CH2" s="15"/>
      <c r="CI2" s="15"/>
      <c r="CJ2" s="15"/>
      <c r="CK2" s="15"/>
      <c r="CL2" s="16"/>
    </row>
    <row r="3" spans="2:90" s="17" customFormat="1" ht="17.25" customHeight="1" x14ac:dyDescent="0.3">
      <c r="B3" s="360" t="s">
        <v>16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  <c r="AQ3" s="360"/>
      <c r="AR3" s="360"/>
      <c r="AS3" s="360"/>
      <c r="AT3" s="360"/>
      <c r="AU3" s="360"/>
      <c r="AV3" s="360"/>
      <c r="AW3" s="360"/>
      <c r="AX3" s="360"/>
      <c r="AY3" s="360"/>
      <c r="AZ3" s="360"/>
      <c r="BA3" s="360"/>
      <c r="BB3" s="360"/>
      <c r="BC3" s="360"/>
      <c r="BD3" s="360"/>
      <c r="BE3" s="360"/>
      <c r="BF3" s="360"/>
      <c r="BG3" s="360"/>
      <c r="BH3" s="360"/>
      <c r="BI3" s="360"/>
      <c r="BJ3" s="360"/>
      <c r="BK3" s="360"/>
      <c r="BL3" s="360"/>
      <c r="BM3" s="360"/>
      <c r="BN3" s="360"/>
      <c r="BO3" s="361" t="s">
        <v>17</v>
      </c>
      <c r="BP3" s="361"/>
      <c r="BQ3" s="361"/>
      <c r="BR3" s="361"/>
      <c r="BS3" s="361"/>
      <c r="BT3" s="362" t="str">
        <f>IF($J20="","",VLOOKUP($J20,#REF!,139))</f>
        <v/>
      </c>
      <c r="BU3" s="362"/>
      <c r="BV3" s="362"/>
      <c r="BW3" s="362"/>
      <c r="BX3" s="362"/>
      <c r="BY3" s="362"/>
      <c r="BZ3" s="362"/>
      <c r="CA3" s="362"/>
      <c r="CB3" s="18"/>
      <c r="CC3" s="18"/>
      <c r="CD3" s="19"/>
      <c r="CE3" s="18"/>
      <c r="CF3" s="18"/>
      <c r="CG3" s="18"/>
      <c r="CH3" s="20"/>
      <c r="CI3" s="18"/>
      <c r="CJ3" s="18"/>
      <c r="CK3" s="21"/>
      <c r="CL3" s="22"/>
    </row>
    <row r="4" spans="2:90" s="17" customFormat="1" ht="15.75" customHeight="1" x14ac:dyDescent="0.3">
      <c r="B4" s="363" t="s">
        <v>18</v>
      </c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  <c r="BC4" s="363"/>
      <c r="BD4" s="363"/>
      <c r="BE4" s="363"/>
      <c r="BF4" s="363"/>
      <c r="BG4" s="363"/>
      <c r="BH4" s="363"/>
      <c r="BI4" s="363"/>
      <c r="BJ4" s="363"/>
      <c r="BK4" s="363"/>
      <c r="BL4" s="363"/>
      <c r="BM4" s="363"/>
      <c r="BN4" s="363"/>
      <c r="BO4" s="364" t="s">
        <v>19</v>
      </c>
      <c r="BP4" s="364"/>
      <c r="BQ4" s="364"/>
      <c r="BR4" s="364"/>
      <c r="BS4" s="364"/>
      <c r="BT4" s="365" t="str">
        <f>IF($J20="","",VLOOKUP($J20,#REF!,140))</f>
        <v/>
      </c>
      <c r="BU4" s="366"/>
      <c r="BV4" s="366"/>
      <c r="BW4" s="366"/>
      <c r="BX4" s="366"/>
      <c r="BY4" s="366"/>
      <c r="BZ4" s="366"/>
      <c r="CA4" s="366"/>
      <c r="CB4" s="18"/>
      <c r="CC4" s="18"/>
      <c r="CD4" s="23"/>
      <c r="CE4" s="18"/>
      <c r="CF4" s="18"/>
      <c r="CG4" s="18"/>
      <c r="CH4" s="18"/>
      <c r="CI4" s="18"/>
      <c r="CJ4" s="18"/>
      <c r="CK4" s="24"/>
      <c r="CL4" s="22"/>
    </row>
    <row r="5" spans="2:90" ht="1.5" customHeight="1" x14ac:dyDescent="0.3"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8"/>
      <c r="AW5" s="29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30"/>
      <c r="CA5" s="31"/>
      <c r="CB5" s="32"/>
      <c r="CC5" s="32"/>
      <c r="CD5" s="33"/>
      <c r="CH5" s="34"/>
      <c r="CJ5" s="35"/>
      <c r="CK5" s="36"/>
    </row>
    <row r="6" spans="2:90" ht="20.100000000000001" customHeight="1" x14ac:dyDescent="0.45">
      <c r="B6" s="38" t="s">
        <v>20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2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1" t="s">
        <v>21</v>
      </c>
      <c r="AV6" s="40"/>
      <c r="AW6" s="367" t="e">
        <f>MID(#REF!,1,1)</f>
        <v>#REF!</v>
      </c>
      <c r="AX6" s="368"/>
      <c r="AY6" s="270"/>
      <c r="AZ6" s="367" t="e">
        <f>MID(#REF!,2,1)</f>
        <v>#REF!</v>
      </c>
      <c r="BA6" s="368"/>
      <c r="BB6" s="367" t="e">
        <f>MID(#REF!,3,1)</f>
        <v>#REF!</v>
      </c>
      <c r="BC6" s="368"/>
      <c r="BD6" s="367" t="e">
        <f>MID(#REF!,4,1)</f>
        <v>#REF!</v>
      </c>
      <c r="BE6" s="368"/>
      <c r="BF6" s="367" t="e">
        <f>MID(#REF!,5,1)</f>
        <v>#REF!</v>
      </c>
      <c r="BG6" s="368"/>
      <c r="BH6" s="270"/>
      <c r="BI6" s="367" t="e">
        <f>MID(#REF!,6,1)</f>
        <v>#REF!</v>
      </c>
      <c r="BJ6" s="368"/>
      <c r="BK6" s="367" t="e">
        <f>MID(#REF!,7,1)</f>
        <v>#REF!</v>
      </c>
      <c r="BL6" s="368"/>
      <c r="BM6" s="367" t="e">
        <f>MID(#REF!,8,1)</f>
        <v>#REF!</v>
      </c>
      <c r="BN6" s="368"/>
      <c r="BO6" s="367" t="e">
        <f>MID(#REF!,9,1)</f>
        <v>#REF!</v>
      </c>
      <c r="BP6" s="368"/>
      <c r="BQ6" s="367" t="e">
        <f>MID(#REF!,10,1)</f>
        <v>#REF!</v>
      </c>
      <c r="BR6" s="368"/>
      <c r="BS6" s="270"/>
      <c r="BT6" s="367" t="e">
        <f>MID(#REF!,11,1)</f>
        <v>#REF!</v>
      </c>
      <c r="BU6" s="368"/>
      <c r="BV6" s="367" t="e">
        <f>MID(#REF!,12,1)</f>
        <v>#REF!</v>
      </c>
      <c r="BW6" s="368"/>
      <c r="BX6" s="270"/>
      <c r="BY6" s="367" t="e">
        <f>MID(#REF!,13,1)</f>
        <v>#REF!</v>
      </c>
      <c r="BZ6" s="368"/>
      <c r="CA6" s="42"/>
      <c r="CB6" s="32"/>
      <c r="CC6" s="32"/>
      <c r="CE6" s="39"/>
      <c r="CF6" s="39"/>
      <c r="CG6" s="39"/>
      <c r="CH6" s="39"/>
      <c r="CI6" s="43"/>
      <c r="CJ6" s="369"/>
      <c r="CK6" s="369"/>
    </row>
    <row r="7" spans="2:90" ht="2.25" customHeight="1" x14ac:dyDescent="0.6">
      <c r="B7" s="3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2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32"/>
      <c r="AX7" s="41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42"/>
      <c r="CB7" s="32"/>
      <c r="CC7" s="32"/>
      <c r="CE7" s="39"/>
      <c r="CF7" s="39"/>
      <c r="CG7" s="39"/>
      <c r="CH7" s="39"/>
      <c r="CI7" s="43"/>
      <c r="CJ7" s="44"/>
      <c r="CK7" s="44"/>
    </row>
    <row r="8" spans="2:90" s="45" customFormat="1" ht="20.100000000000001" customHeight="1" x14ac:dyDescent="0.5">
      <c r="B8" s="370" t="s">
        <v>22</v>
      </c>
      <c r="C8" s="371"/>
      <c r="D8" s="371"/>
      <c r="E8" s="371"/>
      <c r="F8" s="371"/>
      <c r="G8" s="371"/>
      <c r="H8" s="371"/>
      <c r="I8" s="372" t="e">
        <f>+#REF!</f>
        <v>#REF!</v>
      </c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Y8" s="46"/>
      <c r="AZ8" s="46"/>
      <c r="BA8" s="47" t="s">
        <v>23</v>
      </c>
      <c r="BB8" s="46"/>
      <c r="BC8" s="46"/>
      <c r="BD8" s="367" t="e">
        <f>MID(#REF!,1,1)</f>
        <v>#REF!</v>
      </c>
      <c r="BE8" s="368"/>
      <c r="BF8" s="269"/>
      <c r="BG8" s="367" t="e">
        <f>MID(#REF!,3,1)</f>
        <v>#REF!</v>
      </c>
      <c r="BH8" s="368"/>
      <c r="BI8" s="367" t="e">
        <f>MID(#REF!,4,1)</f>
        <v>#REF!</v>
      </c>
      <c r="BJ8" s="368"/>
      <c r="BK8" s="367" t="e">
        <f>MID(#REF!,5,1)</f>
        <v>#REF!</v>
      </c>
      <c r="BL8" s="368"/>
      <c r="BM8" s="367" t="e">
        <f>MID(#REF!,6,1)</f>
        <v>#REF!</v>
      </c>
      <c r="BN8" s="368"/>
      <c r="BO8" s="269"/>
      <c r="BP8" s="367" t="e">
        <f>MID(#REF!,8,1)</f>
        <v>#REF!</v>
      </c>
      <c r="BQ8" s="368"/>
      <c r="BR8" s="367" t="e">
        <f>MID(#REF!,9,1)</f>
        <v>#REF!</v>
      </c>
      <c r="BS8" s="368"/>
      <c r="BT8" s="367" t="e">
        <f>MID(#REF!,10,1)</f>
        <v>#REF!</v>
      </c>
      <c r="BU8" s="368"/>
      <c r="BV8" s="367" t="e">
        <f>MID(#REF!,11,1)</f>
        <v>#REF!</v>
      </c>
      <c r="BW8" s="368"/>
      <c r="BX8" s="269"/>
      <c r="BY8" s="367" t="e">
        <f>MID(#REF!,13,1)</f>
        <v>#REF!</v>
      </c>
      <c r="BZ8" s="368"/>
      <c r="CA8" s="48"/>
      <c r="CB8" s="49"/>
      <c r="CC8" s="49"/>
      <c r="CE8" s="49"/>
      <c r="CF8" s="46"/>
      <c r="CG8" s="46"/>
      <c r="CH8" s="46"/>
      <c r="CI8" s="49"/>
      <c r="CJ8" s="49"/>
      <c r="CK8" s="49"/>
      <c r="CL8" s="50"/>
    </row>
    <row r="9" spans="2:90" s="51" customFormat="1" ht="11.25" customHeight="1" x14ac:dyDescent="0.25">
      <c r="B9" s="52" t="s">
        <v>24</v>
      </c>
      <c r="C9" s="53"/>
      <c r="D9" s="53"/>
      <c r="E9" s="53"/>
      <c r="F9" s="53"/>
      <c r="G9" s="54"/>
      <c r="H9" s="55"/>
      <c r="I9" s="54"/>
      <c r="J9" s="54"/>
      <c r="K9" s="54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7"/>
      <c r="CB9" s="58"/>
      <c r="CC9" s="58"/>
      <c r="CE9" s="54"/>
      <c r="CF9" s="56"/>
      <c r="CG9" s="56"/>
      <c r="CH9" s="56"/>
      <c r="CI9" s="59"/>
      <c r="CJ9" s="58"/>
      <c r="CK9" s="58"/>
      <c r="CL9" s="60"/>
    </row>
    <row r="10" spans="2:90" s="45" customFormat="1" ht="20.100000000000001" customHeight="1" x14ac:dyDescent="0.25">
      <c r="B10" s="373" t="s">
        <v>4</v>
      </c>
      <c r="C10" s="374"/>
      <c r="D10" s="374"/>
      <c r="E10" s="374"/>
      <c r="F10" s="374"/>
      <c r="G10" s="374"/>
      <c r="H10" s="374"/>
      <c r="I10" s="375" t="s">
        <v>112</v>
      </c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75"/>
      <c r="AJ10" s="375"/>
      <c r="AK10" s="375"/>
      <c r="AL10" s="375"/>
      <c r="AM10" s="375"/>
      <c r="AN10" s="375"/>
      <c r="AO10" s="375"/>
      <c r="AP10" s="375"/>
      <c r="AQ10" s="375"/>
      <c r="AR10" s="375"/>
      <c r="AS10" s="375"/>
      <c r="AT10" s="375"/>
      <c r="AU10" s="375"/>
      <c r="AV10" s="375"/>
      <c r="AW10" s="375"/>
      <c r="AX10" s="375"/>
      <c r="AY10" s="375"/>
      <c r="AZ10" s="375"/>
      <c r="BA10" s="375"/>
      <c r="BB10" s="375"/>
      <c r="BC10" s="375"/>
      <c r="BD10" s="375"/>
      <c r="BE10" s="375"/>
      <c r="BF10" s="375"/>
      <c r="BG10" s="375"/>
      <c r="BH10" s="375"/>
      <c r="BI10" s="375"/>
      <c r="BJ10" s="375"/>
      <c r="BK10" s="375"/>
      <c r="BL10" s="375"/>
      <c r="BM10" s="375"/>
      <c r="BN10" s="375"/>
      <c r="BO10" s="375"/>
      <c r="BP10" s="375"/>
      <c r="BQ10" s="375"/>
      <c r="BR10" s="375"/>
      <c r="BS10" s="375"/>
      <c r="BT10" s="375"/>
      <c r="BU10" s="375"/>
      <c r="BV10" s="375"/>
      <c r="BW10" s="375"/>
      <c r="BX10" s="375"/>
      <c r="BY10" s="375"/>
      <c r="BZ10" s="375"/>
      <c r="CA10" s="48"/>
      <c r="CB10" s="63"/>
      <c r="CC10" s="63"/>
      <c r="CE10" s="49"/>
      <c r="CF10" s="46"/>
      <c r="CG10" s="46"/>
      <c r="CH10" s="46"/>
      <c r="CI10" s="49"/>
      <c r="CJ10" s="63"/>
      <c r="CK10" s="63"/>
      <c r="CL10" s="50"/>
    </row>
    <row r="11" spans="2:90" ht="11.25" customHeight="1" x14ac:dyDescent="0.25">
      <c r="B11" s="64" t="s">
        <v>25</v>
      </c>
      <c r="C11" s="65"/>
      <c r="D11" s="65"/>
      <c r="E11" s="65"/>
      <c r="F11" s="65"/>
      <c r="G11" s="66"/>
      <c r="H11" s="66"/>
      <c r="I11" s="66"/>
      <c r="J11" s="66"/>
      <c r="K11" s="67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8"/>
      <c r="CB11" s="32"/>
      <c r="CC11" s="32"/>
      <c r="CD11" s="69"/>
      <c r="CF11" s="70"/>
    </row>
    <row r="12" spans="2:90" ht="2.25" customHeight="1" x14ac:dyDescent="0.3">
      <c r="B12" s="71"/>
      <c r="C12" s="72"/>
      <c r="D12" s="72"/>
      <c r="E12" s="72"/>
      <c r="F12" s="72"/>
      <c r="G12" s="27"/>
      <c r="H12" s="27"/>
      <c r="I12" s="27"/>
      <c r="J12" s="27"/>
      <c r="K12" s="73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31"/>
      <c r="CB12" s="32"/>
      <c r="CC12" s="32"/>
      <c r="CD12" s="69"/>
      <c r="CF12" s="70"/>
    </row>
    <row r="13" spans="2:90" ht="20.100000000000001" customHeight="1" x14ac:dyDescent="0.25">
      <c r="B13" s="38" t="s">
        <v>26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2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41" t="s">
        <v>21</v>
      </c>
      <c r="AV13" s="39"/>
      <c r="AW13" s="376" t="str">
        <f>IF(ISNUMBER($J20),MID(LOOKUP($J20,#REF!,#REF!),1,1),"")</f>
        <v/>
      </c>
      <c r="AX13" s="377"/>
      <c r="AY13" s="271"/>
      <c r="AZ13" s="376" t="str">
        <f>IF(ISNUMBER($J20),MID(LOOKUP($J20,#REF!,#REF!),2,1),"")</f>
        <v/>
      </c>
      <c r="BA13" s="377"/>
      <c r="BB13" s="376" t="str">
        <f>IF(ISNUMBER($J20),MID(LOOKUP($J20,#REF!,#REF!),3,1),"")</f>
        <v/>
      </c>
      <c r="BC13" s="377"/>
      <c r="BD13" s="376" t="str">
        <f>IF(ISNUMBER($J20),MID(LOOKUP($J20,#REF!,#REF!),4,1),"")</f>
        <v/>
      </c>
      <c r="BE13" s="377"/>
      <c r="BF13" s="376" t="str">
        <f>IF(ISNUMBER($J20),MID(LOOKUP($J20,#REF!,#REF!),5,1),"")</f>
        <v/>
      </c>
      <c r="BG13" s="377"/>
      <c r="BH13" s="271"/>
      <c r="BI13" s="376" t="str">
        <f>IF(ISNUMBER($J20),MID(LOOKUP($J20,#REF!,#REF!),6,1),"")</f>
        <v/>
      </c>
      <c r="BJ13" s="377"/>
      <c r="BK13" s="376" t="str">
        <f>IF(ISNUMBER($J20),MID(LOOKUP($J20,#REF!,#REF!),7,1),"")</f>
        <v/>
      </c>
      <c r="BL13" s="377"/>
      <c r="BM13" s="376" t="str">
        <f>IF(ISNUMBER($J20),MID(LOOKUP($J20,#REF!,#REF!),8,1),"")</f>
        <v/>
      </c>
      <c r="BN13" s="377"/>
      <c r="BO13" s="376" t="str">
        <f>IF(ISNUMBER($J20),MID(LOOKUP($J20,#REF!,#REF!),9,1),"")</f>
        <v/>
      </c>
      <c r="BP13" s="377"/>
      <c r="BQ13" s="376" t="str">
        <f>IF(ISNUMBER($J20),MID(LOOKUP($J20,#REF!,#REF!),10,1),"")</f>
        <v/>
      </c>
      <c r="BR13" s="377"/>
      <c r="BS13" s="271"/>
      <c r="BT13" s="376" t="str">
        <f>IF(ISNUMBER($J20),MID(LOOKUP($J20,#REF!,#REF!),11,1),"")</f>
        <v/>
      </c>
      <c r="BU13" s="377"/>
      <c r="BV13" s="376" t="str">
        <f>IF(ISNUMBER($J20),MID(LOOKUP($J20,#REF!,#REF!),12,1),"")</f>
        <v/>
      </c>
      <c r="BW13" s="377"/>
      <c r="BX13" s="271"/>
      <c r="BY13" s="376" t="str">
        <f>IF(ISNUMBER($J20),MID(LOOKUP($J20,#REF!,#REF!),13,1),"")</f>
        <v/>
      </c>
      <c r="BZ13" s="377"/>
      <c r="CA13" s="74"/>
      <c r="CB13" s="32"/>
      <c r="CC13" s="32"/>
      <c r="CE13" s="39"/>
      <c r="CF13" s="70"/>
      <c r="CG13" s="39"/>
      <c r="CH13" s="39"/>
      <c r="CI13" s="43"/>
    </row>
    <row r="14" spans="2:90" ht="2.25" customHeight="1" x14ac:dyDescent="0.3"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2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41"/>
      <c r="AX14" s="32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74"/>
      <c r="CB14" s="32"/>
      <c r="CC14" s="32"/>
      <c r="CE14" s="39"/>
      <c r="CF14" s="70"/>
      <c r="CG14" s="39"/>
      <c r="CH14" s="39"/>
      <c r="CI14" s="43"/>
    </row>
    <row r="15" spans="2:90" ht="16.5" customHeight="1" x14ac:dyDescent="0.5">
      <c r="B15" s="370" t="s">
        <v>22</v>
      </c>
      <c r="C15" s="371"/>
      <c r="D15" s="371"/>
      <c r="E15" s="371"/>
      <c r="F15" s="371"/>
      <c r="G15" s="371"/>
      <c r="H15" s="395" t="str">
        <f>IF(J20="","",VLOOKUP(J20,#REF!,2))</f>
        <v/>
      </c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  <c r="AA15" s="372"/>
      <c r="AB15" s="372"/>
      <c r="AC15" s="372"/>
      <c r="AD15" s="372"/>
      <c r="AE15" s="372"/>
      <c r="AF15" s="372"/>
      <c r="AG15" s="372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32"/>
      <c r="AW15" s="32"/>
      <c r="AX15" s="70"/>
      <c r="AY15" s="70"/>
      <c r="AZ15" s="32"/>
      <c r="BA15" s="47" t="s">
        <v>23</v>
      </c>
      <c r="BB15" s="75"/>
      <c r="BC15" s="75"/>
      <c r="BD15" s="367" t="str">
        <f>IF(ISNUMBER($J20),MID(LOOKUP($J20,#REF!,#REF!),1,1),"")</f>
        <v/>
      </c>
      <c r="BE15" s="368"/>
      <c r="BF15" s="269"/>
      <c r="BG15" s="367" t="str">
        <f>IF(ISNUMBER($J20),MID(LOOKUP($J20,#REF!,#REF!),2,1),"")</f>
        <v/>
      </c>
      <c r="BH15" s="368"/>
      <c r="BI15" s="367" t="str">
        <f>IF(ISNUMBER($J20),MID(LOOKUP($J20,#REF!,#REF!),3,1),"")</f>
        <v/>
      </c>
      <c r="BJ15" s="368"/>
      <c r="BK15" s="367" t="str">
        <f>IF(ISNUMBER($J20),MID(LOOKUP($J20,#REF!,#REF!),4,1),"")</f>
        <v/>
      </c>
      <c r="BL15" s="368"/>
      <c r="BM15" s="367" t="str">
        <f>IF(ISNUMBER($J20),MID(LOOKUP($J20,#REF!,#REF!),5,1),"")</f>
        <v/>
      </c>
      <c r="BN15" s="368"/>
      <c r="BO15" s="269"/>
      <c r="BP15" s="367" t="str">
        <f>IF(ISNUMBER($J20),MID(LOOKUP($J20,#REF!,#REF!),6,1),"")</f>
        <v/>
      </c>
      <c r="BQ15" s="368"/>
      <c r="BR15" s="367" t="str">
        <f>IF(ISNUMBER($J20),MID(LOOKUP($J20,#REF!,#REF!),7,1),"")</f>
        <v/>
      </c>
      <c r="BS15" s="368"/>
      <c r="BT15" s="367" t="str">
        <f>IF(ISNUMBER($J20),MID(LOOKUP($J20,#REF!,#REF!),8,1),"")</f>
        <v/>
      </c>
      <c r="BU15" s="368"/>
      <c r="BV15" s="367" t="str">
        <f>IF(ISNUMBER($J20),MID(LOOKUP($J20,#REF!,#REF!),9,1),"")</f>
        <v/>
      </c>
      <c r="BW15" s="368"/>
      <c r="BX15" s="269"/>
      <c r="BY15" s="367" t="str">
        <f>IF(ISNUMBER($J20),MID(LOOKUP($J20,#REF!,#REF!),10,1),"")</f>
        <v/>
      </c>
      <c r="BZ15" s="368"/>
      <c r="CA15" s="76"/>
      <c r="CB15" s="32"/>
      <c r="CC15" s="32"/>
      <c r="CF15" s="70"/>
      <c r="CG15" s="70"/>
      <c r="CH15" s="70"/>
      <c r="CI15" s="43"/>
      <c r="CJ15" s="369"/>
      <c r="CK15" s="369"/>
    </row>
    <row r="16" spans="2:90" s="51" customFormat="1" ht="11.25" customHeight="1" x14ac:dyDescent="0.25">
      <c r="B16" s="52" t="s">
        <v>24</v>
      </c>
      <c r="C16" s="53"/>
      <c r="D16" s="53"/>
      <c r="E16" s="53"/>
      <c r="F16" s="53"/>
      <c r="G16" s="54"/>
      <c r="H16" s="55"/>
      <c r="I16" s="54"/>
      <c r="J16" s="54"/>
      <c r="K16" s="54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7"/>
      <c r="CB16" s="58"/>
      <c r="CC16" s="58"/>
      <c r="CE16" s="54"/>
      <c r="CF16" s="56"/>
      <c r="CG16" s="56"/>
      <c r="CH16" s="56"/>
      <c r="CI16" s="59"/>
      <c r="CJ16" s="58"/>
      <c r="CK16" s="58"/>
      <c r="CL16" s="60"/>
    </row>
    <row r="17" spans="2:90" ht="20.100000000000001" customHeight="1" x14ac:dyDescent="0.5">
      <c r="B17" s="370" t="s">
        <v>4</v>
      </c>
      <c r="C17" s="371"/>
      <c r="D17" s="371"/>
      <c r="E17" s="371"/>
      <c r="F17" s="371"/>
      <c r="G17" s="371"/>
      <c r="H17" s="372" t="str">
        <f>IF(J20="","",VLOOKUP(J20,#REF!,3))</f>
        <v/>
      </c>
      <c r="I17" s="372"/>
      <c r="J17" s="372"/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2"/>
      <c r="V17" s="372"/>
      <c r="W17" s="372"/>
      <c r="X17" s="372"/>
      <c r="Y17" s="372"/>
      <c r="Z17" s="372"/>
      <c r="AA17" s="372"/>
      <c r="AB17" s="372"/>
      <c r="AC17" s="372"/>
      <c r="AD17" s="372"/>
      <c r="AE17" s="372"/>
      <c r="AF17" s="372"/>
      <c r="AG17" s="372"/>
      <c r="AH17" s="372"/>
      <c r="AI17" s="372"/>
      <c r="AJ17" s="372"/>
      <c r="AK17" s="372"/>
      <c r="AL17" s="372"/>
      <c r="AM17" s="372"/>
      <c r="AN17" s="372"/>
      <c r="AO17" s="372"/>
      <c r="AP17" s="372"/>
      <c r="AQ17" s="372"/>
      <c r="AR17" s="372"/>
      <c r="AS17" s="372"/>
      <c r="AT17" s="372"/>
      <c r="AU17" s="372"/>
      <c r="AV17" s="372"/>
      <c r="AW17" s="372"/>
      <c r="AX17" s="372"/>
      <c r="AY17" s="372"/>
      <c r="AZ17" s="372"/>
      <c r="BA17" s="372"/>
      <c r="BB17" s="372"/>
      <c r="BC17" s="372"/>
      <c r="BD17" s="372"/>
      <c r="BE17" s="372"/>
      <c r="BF17" s="372"/>
      <c r="BG17" s="372"/>
      <c r="BH17" s="372"/>
      <c r="BI17" s="372"/>
      <c r="BJ17" s="372"/>
      <c r="BK17" s="372"/>
      <c r="BL17" s="372"/>
      <c r="BM17" s="372"/>
      <c r="BN17" s="372"/>
      <c r="BO17" s="372"/>
      <c r="BP17" s="372"/>
      <c r="BQ17" s="372"/>
      <c r="BR17" s="372"/>
      <c r="BS17" s="372"/>
      <c r="BT17" s="372"/>
      <c r="BU17" s="372"/>
      <c r="BV17" s="372"/>
      <c r="BW17" s="372"/>
      <c r="BX17" s="372"/>
      <c r="BY17" s="372"/>
      <c r="BZ17" s="372"/>
      <c r="CA17" s="77"/>
      <c r="CB17" s="369"/>
      <c r="CC17" s="369"/>
      <c r="CF17" s="78"/>
      <c r="CG17" s="78"/>
      <c r="CH17" s="79"/>
      <c r="CI17" s="79"/>
    </row>
    <row r="18" spans="2:90" s="51" customFormat="1" ht="11.25" customHeight="1" x14ac:dyDescent="0.25">
      <c r="B18" s="80" t="s">
        <v>27</v>
      </c>
      <c r="C18" s="81"/>
      <c r="D18" s="81"/>
      <c r="E18" s="81"/>
      <c r="F18" s="81"/>
      <c r="G18" s="54"/>
      <c r="H18" s="54"/>
      <c r="I18" s="54"/>
      <c r="J18" s="54"/>
      <c r="K18" s="82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4"/>
      <c r="CB18" s="54"/>
      <c r="CC18" s="54"/>
      <c r="CD18" s="19"/>
      <c r="CE18" s="54"/>
      <c r="CF18" s="83"/>
      <c r="CG18" s="83"/>
      <c r="CH18" s="85"/>
      <c r="CI18" s="85"/>
      <c r="CJ18" s="54"/>
      <c r="CK18" s="86"/>
      <c r="CL18" s="60"/>
    </row>
    <row r="19" spans="2:90" ht="3.75" customHeight="1" x14ac:dyDescent="0.3">
      <c r="B19" s="87"/>
      <c r="C19" s="32"/>
      <c r="D19" s="32"/>
      <c r="E19" s="32"/>
      <c r="F19" s="32"/>
      <c r="G19" s="32"/>
      <c r="H19" s="32"/>
      <c r="I19" s="32"/>
      <c r="J19" s="32"/>
      <c r="K19" s="88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32"/>
      <c r="CA19" s="90"/>
      <c r="CB19" s="32"/>
      <c r="CC19" s="32"/>
    </row>
    <row r="20" spans="2:90" ht="14.25" customHeight="1" x14ac:dyDescent="0.25">
      <c r="B20" s="61" t="s">
        <v>28</v>
      </c>
      <c r="C20" s="62"/>
      <c r="D20" s="62"/>
      <c r="E20" s="62"/>
      <c r="F20" s="62"/>
      <c r="G20" s="32"/>
      <c r="H20" s="32"/>
      <c r="I20" s="32"/>
      <c r="J20" s="378" t="s">
        <v>100</v>
      </c>
      <c r="K20" s="379"/>
      <c r="L20" s="91" t="s">
        <v>29</v>
      </c>
      <c r="M20" s="32"/>
      <c r="N20" s="32"/>
      <c r="O20" s="32"/>
      <c r="P20" s="32"/>
      <c r="Q20" s="32"/>
      <c r="R20" s="32"/>
      <c r="S20" s="32"/>
      <c r="T20" s="32"/>
      <c r="U20" s="380"/>
      <c r="V20" s="381"/>
      <c r="W20" s="382" t="s">
        <v>30</v>
      </c>
      <c r="X20" s="382"/>
      <c r="Y20" s="382"/>
      <c r="Z20" s="382"/>
      <c r="AA20" s="382"/>
      <c r="AB20" s="382"/>
      <c r="AC20" s="382"/>
      <c r="AD20" s="382"/>
      <c r="AE20" s="382"/>
      <c r="AF20" s="32"/>
      <c r="AG20" s="380"/>
      <c r="AH20" s="381"/>
      <c r="AI20" s="382" t="s">
        <v>31</v>
      </c>
      <c r="AJ20" s="382"/>
      <c r="AK20" s="382"/>
      <c r="AL20" s="382"/>
      <c r="AM20" s="382"/>
      <c r="AN20" s="382"/>
      <c r="AO20" s="382"/>
      <c r="AP20" s="382"/>
      <c r="AQ20" s="382"/>
      <c r="AR20" s="382"/>
      <c r="AS20" s="382"/>
      <c r="AT20" s="382"/>
      <c r="AU20" s="382"/>
      <c r="AV20" s="382"/>
      <c r="AW20" s="382"/>
      <c r="AX20" s="380"/>
      <c r="AY20" s="381"/>
      <c r="AZ20" s="32" t="s">
        <v>32</v>
      </c>
      <c r="BA20" s="32"/>
      <c r="BB20" s="32"/>
      <c r="BC20" s="32"/>
      <c r="BD20" s="32"/>
      <c r="BE20" s="32"/>
      <c r="BF20" s="32"/>
      <c r="BG20" s="32"/>
      <c r="BH20" s="32"/>
      <c r="BI20" s="32"/>
      <c r="BJ20" s="380" t="s">
        <v>37</v>
      </c>
      <c r="BK20" s="381"/>
      <c r="BL20" s="32" t="s">
        <v>33</v>
      </c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92"/>
      <c r="CB20" s="35"/>
      <c r="CC20" s="35"/>
      <c r="CF20" s="383"/>
      <c r="CG20" s="35"/>
      <c r="CH20" s="35"/>
      <c r="CI20" s="35"/>
      <c r="CJ20" s="35"/>
      <c r="CK20" s="35"/>
    </row>
    <row r="21" spans="2:90" ht="4.5" customHeight="1" x14ac:dyDescent="0.25">
      <c r="B21" s="385" t="s">
        <v>34</v>
      </c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2"/>
      <c r="S21" s="32"/>
      <c r="T21" s="32"/>
      <c r="U21" s="34"/>
      <c r="V21" s="34"/>
      <c r="W21" s="35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2"/>
      <c r="CA21" s="92"/>
      <c r="CB21" s="35"/>
      <c r="CC21" s="35"/>
      <c r="CF21" s="383"/>
      <c r="CG21" s="35"/>
      <c r="CH21" s="35"/>
      <c r="CI21" s="35"/>
      <c r="CJ21" s="35"/>
      <c r="CK21" s="35"/>
    </row>
    <row r="22" spans="2:90" ht="4.5" customHeight="1" x14ac:dyDescent="0.25">
      <c r="B22" s="385"/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2"/>
      <c r="S22" s="32"/>
      <c r="T22" s="32"/>
      <c r="U22" s="387"/>
      <c r="V22" s="388"/>
      <c r="W22" s="382" t="s">
        <v>35</v>
      </c>
      <c r="X22" s="382"/>
      <c r="Y22" s="382"/>
      <c r="Z22" s="382"/>
      <c r="AA22" s="382"/>
      <c r="AB22" s="382"/>
      <c r="AC22" s="382"/>
      <c r="AD22" s="382"/>
      <c r="AE22" s="382"/>
      <c r="AF22" s="34"/>
      <c r="AG22" s="387"/>
      <c r="AH22" s="388"/>
      <c r="AI22" s="382" t="s">
        <v>36</v>
      </c>
      <c r="AJ22" s="382"/>
      <c r="AK22" s="382"/>
      <c r="AL22" s="382"/>
      <c r="AM22" s="382"/>
      <c r="AN22" s="382"/>
      <c r="AO22" s="382"/>
      <c r="AP22" s="382"/>
      <c r="AQ22" s="382"/>
      <c r="AR22" s="382"/>
      <c r="AS22" s="382"/>
      <c r="AT22" s="91"/>
      <c r="AU22" s="91"/>
      <c r="AV22" s="91"/>
      <c r="AW22" s="91"/>
      <c r="AX22" s="387"/>
      <c r="AY22" s="388"/>
      <c r="AZ22" s="382" t="s">
        <v>38</v>
      </c>
      <c r="BA22" s="382"/>
      <c r="BB22" s="382"/>
      <c r="BC22" s="382"/>
      <c r="BD22" s="382"/>
      <c r="BE22" s="382"/>
      <c r="BF22" s="382"/>
      <c r="BG22" s="382"/>
      <c r="BH22" s="382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32"/>
      <c r="CA22" s="92"/>
      <c r="CB22" s="35"/>
      <c r="CC22" s="35"/>
      <c r="CF22" s="383"/>
      <c r="CG22" s="35"/>
      <c r="CH22" s="35"/>
      <c r="CI22" s="35"/>
      <c r="CJ22" s="35"/>
      <c r="CK22" s="35"/>
    </row>
    <row r="23" spans="2:90" s="51" customFormat="1" ht="6" customHeight="1" x14ac:dyDescent="0.25">
      <c r="B23" s="385"/>
      <c r="C23" s="386"/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93"/>
      <c r="S23" s="93"/>
      <c r="T23" s="93"/>
      <c r="U23" s="389"/>
      <c r="V23" s="390"/>
      <c r="W23" s="382"/>
      <c r="X23" s="382"/>
      <c r="Y23" s="382"/>
      <c r="Z23" s="382"/>
      <c r="AA23" s="382"/>
      <c r="AB23" s="382"/>
      <c r="AC23" s="382"/>
      <c r="AD23" s="382"/>
      <c r="AE23" s="382"/>
      <c r="AF23" s="34"/>
      <c r="AG23" s="389"/>
      <c r="AH23" s="390"/>
      <c r="AI23" s="382"/>
      <c r="AJ23" s="382"/>
      <c r="AK23" s="382"/>
      <c r="AL23" s="382"/>
      <c r="AM23" s="382"/>
      <c r="AN23" s="382"/>
      <c r="AO23" s="382"/>
      <c r="AP23" s="382"/>
      <c r="AQ23" s="382"/>
      <c r="AR23" s="382"/>
      <c r="AS23" s="382"/>
      <c r="AT23" s="91"/>
      <c r="AU23" s="91"/>
      <c r="AV23" s="91"/>
      <c r="AW23" s="91"/>
      <c r="AX23" s="389"/>
      <c r="AY23" s="390"/>
      <c r="AZ23" s="382"/>
      <c r="BA23" s="382"/>
      <c r="BB23" s="382"/>
      <c r="BC23" s="382"/>
      <c r="BD23" s="382"/>
      <c r="BE23" s="382"/>
      <c r="BF23" s="382"/>
      <c r="BG23" s="382"/>
      <c r="BH23" s="382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54"/>
      <c r="CA23" s="94" t="s">
        <v>39</v>
      </c>
      <c r="CB23" s="93"/>
      <c r="CC23" s="93"/>
      <c r="CE23" s="54"/>
      <c r="CF23" s="384"/>
      <c r="CG23" s="93"/>
      <c r="CH23" s="93"/>
      <c r="CI23" s="93"/>
      <c r="CJ23" s="93"/>
      <c r="CK23" s="93"/>
      <c r="CL23" s="60"/>
    </row>
    <row r="24" spans="2:90" s="51" customFormat="1" ht="3.75" customHeight="1" x14ac:dyDescent="0.25">
      <c r="B24" s="393" t="s">
        <v>40</v>
      </c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93"/>
      <c r="S24" s="93"/>
      <c r="T24" s="93"/>
      <c r="U24" s="391"/>
      <c r="V24" s="392"/>
      <c r="W24" s="382"/>
      <c r="X24" s="382"/>
      <c r="Y24" s="382"/>
      <c r="Z24" s="382"/>
      <c r="AA24" s="382"/>
      <c r="AB24" s="382"/>
      <c r="AC24" s="382"/>
      <c r="AD24" s="382"/>
      <c r="AE24" s="382"/>
      <c r="AF24" s="34"/>
      <c r="AG24" s="391"/>
      <c r="AH24" s="392"/>
      <c r="AI24" s="382"/>
      <c r="AJ24" s="382"/>
      <c r="AK24" s="382"/>
      <c r="AL24" s="382"/>
      <c r="AM24" s="382"/>
      <c r="AN24" s="382"/>
      <c r="AO24" s="382"/>
      <c r="AP24" s="382"/>
      <c r="AQ24" s="382"/>
      <c r="AR24" s="382"/>
      <c r="AS24" s="382"/>
      <c r="AT24" s="91"/>
      <c r="AU24" s="91"/>
      <c r="AV24" s="91"/>
      <c r="AW24" s="91"/>
      <c r="AX24" s="391"/>
      <c r="AY24" s="392"/>
      <c r="AZ24" s="382"/>
      <c r="BA24" s="382"/>
      <c r="BB24" s="382"/>
      <c r="BC24" s="382"/>
      <c r="BD24" s="382"/>
      <c r="BE24" s="382"/>
      <c r="BF24" s="382"/>
      <c r="BG24" s="382"/>
      <c r="BH24" s="382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54"/>
      <c r="CA24" s="94"/>
      <c r="CB24" s="93"/>
      <c r="CC24" s="93"/>
      <c r="CE24" s="54"/>
      <c r="CF24" s="95"/>
      <c r="CG24" s="93"/>
      <c r="CH24" s="93"/>
      <c r="CI24" s="93"/>
      <c r="CJ24" s="93"/>
      <c r="CK24" s="93"/>
      <c r="CL24" s="60"/>
    </row>
    <row r="25" spans="2:90" s="51" customFormat="1" ht="3" customHeight="1" x14ac:dyDescent="0.25">
      <c r="B25" s="393"/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96"/>
      <c r="S25" s="96"/>
      <c r="T25" s="96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93"/>
      <c r="CA25" s="94"/>
      <c r="CB25" s="93"/>
      <c r="CC25" s="93"/>
      <c r="CE25" s="54"/>
      <c r="CF25" s="97"/>
      <c r="CG25" s="93"/>
      <c r="CH25" s="93"/>
      <c r="CI25" s="93"/>
      <c r="CJ25" s="93"/>
      <c r="CK25" s="93"/>
      <c r="CL25" s="60"/>
    </row>
    <row r="26" spans="2:90" s="51" customFormat="1" ht="3.75" customHeight="1" x14ac:dyDescent="0.25">
      <c r="B26" s="393"/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3"/>
      <c r="CA26" s="94"/>
      <c r="CB26" s="93"/>
      <c r="CC26" s="93"/>
      <c r="CE26" s="54"/>
      <c r="CF26" s="97"/>
      <c r="CG26" s="93"/>
      <c r="CH26" s="93"/>
      <c r="CI26" s="93"/>
      <c r="CJ26" s="93"/>
      <c r="CK26" s="93"/>
      <c r="CL26" s="60"/>
    </row>
    <row r="27" spans="2:90" ht="3" customHeight="1" x14ac:dyDescent="0.3"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8"/>
      <c r="CB27" s="32"/>
      <c r="CC27" s="32"/>
    </row>
    <row r="28" spans="2:90" s="100" customFormat="1" ht="12.75" customHeight="1" x14ac:dyDescent="0.45">
      <c r="B28" s="396" t="s">
        <v>41</v>
      </c>
      <c r="C28" s="397"/>
      <c r="D28" s="397"/>
      <c r="E28" s="397"/>
      <c r="F28" s="397"/>
      <c r="G28" s="397"/>
      <c r="H28" s="397"/>
      <c r="I28" s="397"/>
      <c r="J28" s="397"/>
      <c r="K28" s="397"/>
      <c r="L28" s="397"/>
      <c r="M28" s="397"/>
      <c r="N28" s="397"/>
      <c r="O28" s="397"/>
      <c r="P28" s="397"/>
      <c r="Q28" s="397"/>
      <c r="R28" s="397"/>
      <c r="S28" s="397"/>
      <c r="T28" s="397"/>
      <c r="U28" s="397"/>
      <c r="V28" s="397"/>
      <c r="W28" s="397"/>
      <c r="X28" s="397"/>
      <c r="Y28" s="397"/>
      <c r="Z28" s="397"/>
      <c r="AA28" s="397"/>
      <c r="AB28" s="397"/>
      <c r="AC28" s="397"/>
      <c r="AD28" s="397"/>
      <c r="AE28" s="397"/>
      <c r="AF28" s="397"/>
      <c r="AG28" s="397"/>
      <c r="AH28" s="397"/>
      <c r="AI28" s="397"/>
      <c r="AJ28" s="397"/>
      <c r="AK28" s="397"/>
      <c r="AL28" s="397"/>
      <c r="AM28" s="397"/>
      <c r="AN28" s="397"/>
      <c r="AO28" s="398"/>
      <c r="AP28" s="402" t="s">
        <v>42</v>
      </c>
      <c r="AQ28" s="403"/>
      <c r="AR28" s="403"/>
      <c r="AS28" s="403"/>
      <c r="AT28" s="403"/>
      <c r="AU28" s="403"/>
      <c r="AV28" s="403"/>
      <c r="AW28" s="403"/>
      <c r="AX28" s="403"/>
      <c r="AY28" s="404"/>
      <c r="AZ28" s="396" t="s">
        <v>43</v>
      </c>
      <c r="BA28" s="397"/>
      <c r="BB28" s="397"/>
      <c r="BC28" s="397"/>
      <c r="BD28" s="397"/>
      <c r="BE28" s="397"/>
      <c r="BF28" s="397"/>
      <c r="BG28" s="397"/>
      <c r="BH28" s="397"/>
      <c r="BI28" s="397"/>
      <c r="BJ28" s="397"/>
      <c r="BK28" s="397"/>
      <c r="BL28" s="397"/>
      <c r="BM28" s="398"/>
      <c r="BN28" s="402" t="s">
        <v>44</v>
      </c>
      <c r="BO28" s="403"/>
      <c r="BP28" s="403"/>
      <c r="BQ28" s="403"/>
      <c r="BR28" s="403"/>
      <c r="BS28" s="403"/>
      <c r="BT28" s="403"/>
      <c r="BU28" s="403"/>
      <c r="BV28" s="403"/>
      <c r="BW28" s="403"/>
      <c r="BX28" s="403"/>
      <c r="BY28" s="403"/>
      <c r="BZ28" s="403"/>
      <c r="CA28" s="404"/>
      <c r="CB28" s="405"/>
      <c r="CC28" s="101"/>
      <c r="CE28" s="405"/>
      <c r="CF28" s="405"/>
      <c r="CG28" s="405"/>
      <c r="CH28" s="405"/>
      <c r="CI28" s="101"/>
      <c r="CJ28" s="405"/>
      <c r="CK28" s="101"/>
      <c r="CL28" s="102"/>
    </row>
    <row r="29" spans="2:90" s="100" customFormat="1" ht="12.75" customHeight="1" x14ac:dyDescent="0.45">
      <c r="B29" s="399"/>
      <c r="C29" s="400"/>
      <c r="D29" s="400"/>
      <c r="E29" s="400"/>
      <c r="F29" s="400"/>
      <c r="G29" s="400"/>
      <c r="H29" s="400"/>
      <c r="I29" s="400"/>
      <c r="J29" s="400"/>
      <c r="K29" s="400"/>
      <c r="L29" s="400"/>
      <c r="M29" s="400"/>
      <c r="N29" s="400"/>
      <c r="O29" s="400"/>
      <c r="P29" s="400"/>
      <c r="Q29" s="400"/>
      <c r="R29" s="400"/>
      <c r="S29" s="400"/>
      <c r="T29" s="400"/>
      <c r="U29" s="400"/>
      <c r="V29" s="400"/>
      <c r="W29" s="400"/>
      <c r="X29" s="400"/>
      <c r="Y29" s="400"/>
      <c r="Z29" s="400"/>
      <c r="AA29" s="400"/>
      <c r="AB29" s="400"/>
      <c r="AC29" s="400"/>
      <c r="AD29" s="400"/>
      <c r="AE29" s="400"/>
      <c r="AF29" s="400"/>
      <c r="AG29" s="400"/>
      <c r="AH29" s="400"/>
      <c r="AI29" s="400"/>
      <c r="AJ29" s="400"/>
      <c r="AK29" s="400"/>
      <c r="AL29" s="400"/>
      <c r="AM29" s="400"/>
      <c r="AN29" s="400"/>
      <c r="AO29" s="401"/>
      <c r="AP29" s="399" t="s">
        <v>45</v>
      </c>
      <c r="AQ29" s="400"/>
      <c r="AR29" s="400"/>
      <c r="AS29" s="400"/>
      <c r="AT29" s="400"/>
      <c r="AU29" s="400"/>
      <c r="AV29" s="400"/>
      <c r="AW29" s="400"/>
      <c r="AX29" s="400"/>
      <c r="AY29" s="401"/>
      <c r="AZ29" s="399"/>
      <c r="BA29" s="400"/>
      <c r="BB29" s="400"/>
      <c r="BC29" s="400"/>
      <c r="BD29" s="400"/>
      <c r="BE29" s="400"/>
      <c r="BF29" s="400"/>
      <c r="BG29" s="400"/>
      <c r="BH29" s="400"/>
      <c r="BI29" s="400"/>
      <c r="BJ29" s="400"/>
      <c r="BK29" s="400"/>
      <c r="BL29" s="400"/>
      <c r="BM29" s="401"/>
      <c r="BN29" s="399" t="s">
        <v>46</v>
      </c>
      <c r="BO29" s="400"/>
      <c r="BP29" s="400"/>
      <c r="BQ29" s="400"/>
      <c r="BR29" s="400"/>
      <c r="BS29" s="400"/>
      <c r="BT29" s="400"/>
      <c r="BU29" s="400"/>
      <c r="BV29" s="400"/>
      <c r="BW29" s="400"/>
      <c r="BX29" s="400"/>
      <c r="BY29" s="400"/>
      <c r="BZ29" s="400"/>
      <c r="CA29" s="401"/>
      <c r="CB29" s="405"/>
      <c r="CC29" s="101"/>
      <c r="CE29" s="405"/>
      <c r="CF29" s="405"/>
      <c r="CG29" s="405"/>
      <c r="CH29" s="405"/>
      <c r="CI29" s="101"/>
      <c r="CJ29" s="405"/>
      <c r="CK29" s="101"/>
      <c r="CL29" s="102"/>
    </row>
    <row r="30" spans="2:90" s="51" customFormat="1" ht="14.25" customHeight="1" x14ac:dyDescent="0.25">
      <c r="B30" s="103" t="s">
        <v>47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406"/>
      <c r="AQ30" s="407"/>
      <c r="AR30" s="407"/>
      <c r="AS30" s="407"/>
      <c r="AT30" s="407"/>
      <c r="AU30" s="407"/>
      <c r="AV30" s="407"/>
      <c r="AW30" s="407"/>
      <c r="AX30" s="407"/>
      <c r="AY30" s="407"/>
      <c r="AZ30" s="408"/>
      <c r="BA30" s="408"/>
      <c r="BB30" s="408"/>
      <c r="BC30" s="408"/>
      <c r="BD30" s="408"/>
      <c r="BE30" s="408"/>
      <c r="BF30" s="408"/>
      <c r="BG30" s="408"/>
      <c r="BH30" s="408"/>
      <c r="BI30" s="408"/>
      <c r="BJ30" s="408"/>
      <c r="BK30" s="408"/>
      <c r="BL30" s="408"/>
      <c r="BM30" s="408"/>
      <c r="BN30" s="409" t="s">
        <v>48</v>
      </c>
      <c r="BO30" s="409"/>
      <c r="BP30" s="409"/>
      <c r="BQ30" s="409"/>
      <c r="BR30" s="409"/>
      <c r="BS30" s="409"/>
      <c r="BT30" s="409"/>
      <c r="BU30" s="409"/>
      <c r="BV30" s="409"/>
      <c r="BW30" s="409"/>
      <c r="BX30" s="409"/>
      <c r="BY30" s="409"/>
      <c r="BZ30" s="409"/>
      <c r="CA30" s="409"/>
      <c r="CB30" s="105"/>
      <c r="CC30" s="105"/>
      <c r="CE30" s="9"/>
      <c r="CF30" s="9"/>
      <c r="CG30" s="9"/>
      <c r="CH30" s="9"/>
      <c r="CI30" s="106"/>
      <c r="CJ30" s="105"/>
      <c r="CK30" s="105"/>
      <c r="CL30" s="60"/>
    </row>
    <row r="31" spans="2:90" s="51" customFormat="1" ht="14.25" customHeight="1" x14ac:dyDescent="0.25">
      <c r="B31" s="107" t="s">
        <v>49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410"/>
      <c r="AQ31" s="411"/>
      <c r="AR31" s="411"/>
      <c r="AS31" s="411"/>
      <c r="AT31" s="411"/>
      <c r="AU31" s="411"/>
      <c r="AV31" s="411"/>
      <c r="AW31" s="411"/>
      <c r="AX31" s="411"/>
      <c r="AY31" s="411"/>
      <c r="AZ31" s="412"/>
      <c r="BA31" s="412"/>
      <c r="BB31" s="412"/>
      <c r="BC31" s="412"/>
      <c r="BD31" s="412"/>
      <c r="BE31" s="412"/>
      <c r="BF31" s="412"/>
      <c r="BG31" s="412"/>
      <c r="BH31" s="412"/>
      <c r="BI31" s="412"/>
      <c r="BJ31" s="412"/>
      <c r="BK31" s="412"/>
      <c r="BL31" s="412"/>
      <c r="BM31" s="412"/>
      <c r="BN31" s="413" t="s">
        <v>48</v>
      </c>
      <c r="BO31" s="413"/>
      <c r="BP31" s="413"/>
      <c r="BQ31" s="413"/>
      <c r="BR31" s="413"/>
      <c r="BS31" s="413"/>
      <c r="BT31" s="413"/>
      <c r="BU31" s="413"/>
      <c r="BV31" s="413"/>
      <c r="BW31" s="413"/>
      <c r="BX31" s="413"/>
      <c r="BY31" s="413"/>
      <c r="BZ31" s="413"/>
      <c r="CA31" s="413"/>
      <c r="CB31" s="105"/>
      <c r="CC31" s="105"/>
      <c r="CE31" s="9"/>
      <c r="CF31" s="9"/>
      <c r="CG31" s="9"/>
      <c r="CH31" s="108"/>
      <c r="CI31" s="106"/>
      <c r="CJ31" s="105"/>
      <c r="CK31" s="105"/>
      <c r="CL31" s="60"/>
    </row>
    <row r="32" spans="2:90" s="51" customFormat="1" ht="14.25" customHeight="1" x14ac:dyDescent="0.25">
      <c r="B32" s="107" t="s">
        <v>50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410"/>
      <c r="AQ32" s="411"/>
      <c r="AR32" s="411"/>
      <c r="AS32" s="411"/>
      <c r="AT32" s="411"/>
      <c r="AU32" s="411"/>
      <c r="AV32" s="411"/>
      <c r="AW32" s="411"/>
      <c r="AX32" s="411"/>
      <c r="AY32" s="411"/>
      <c r="AZ32" s="412"/>
      <c r="BA32" s="412"/>
      <c r="BB32" s="412"/>
      <c r="BC32" s="412"/>
      <c r="BD32" s="412"/>
      <c r="BE32" s="412"/>
      <c r="BF32" s="412"/>
      <c r="BG32" s="412"/>
      <c r="BH32" s="412"/>
      <c r="BI32" s="412"/>
      <c r="BJ32" s="412"/>
      <c r="BK32" s="412"/>
      <c r="BL32" s="412"/>
      <c r="BM32" s="412"/>
      <c r="BN32" s="413" t="s">
        <v>48</v>
      </c>
      <c r="BO32" s="413"/>
      <c r="BP32" s="413"/>
      <c r="BQ32" s="413"/>
      <c r="BR32" s="413"/>
      <c r="BS32" s="413"/>
      <c r="BT32" s="413"/>
      <c r="BU32" s="413"/>
      <c r="BV32" s="413"/>
      <c r="BW32" s="413"/>
      <c r="BX32" s="413"/>
      <c r="BY32" s="413"/>
      <c r="BZ32" s="413"/>
      <c r="CA32" s="413"/>
      <c r="CB32" s="105"/>
      <c r="CC32" s="105"/>
      <c r="CE32" s="9"/>
      <c r="CF32" s="9"/>
      <c r="CG32" s="9"/>
      <c r="CH32" s="108"/>
      <c r="CI32" s="106"/>
      <c r="CJ32" s="105"/>
      <c r="CK32" s="105"/>
      <c r="CL32" s="60"/>
    </row>
    <row r="33" spans="1:89" s="60" customFormat="1" ht="14.25" customHeight="1" x14ac:dyDescent="0.25">
      <c r="A33" s="51"/>
      <c r="B33" s="107" t="s">
        <v>51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410"/>
      <c r="AQ33" s="411"/>
      <c r="AR33" s="411"/>
      <c r="AS33" s="411"/>
      <c r="AT33" s="411"/>
      <c r="AU33" s="411"/>
      <c r="AV33" s="411"/>
      <c r="AW33" s="411"/>
      <c r="AX33" s="411"/>
      <c r="AY33" s="411"/>
      <c r="AZ33" s="412"/>
      <c r="BA33" s="412"/>
      <c r="BB33" s="412"/>
      <c r="BC33" s="412"/>
      <c r="BD33" s="412"/>
      <c r="BE33" s="412"/>
      <c r="BF33" s="412"/>
      <c r="BG33" s="412"/>
      <c r="BH33" s="412"/>
      <c r="BI33" s="412"/>
      <c r="BJ33" s="412"/>
      <c r="BK33" s="412"/>
      <c r="BL33" s="412"/>
      <c r="BM33" s="412"/>
      <c r="BN33" s="413" t="s">
        <v>48</v>
      </c>
      <c r="BO33" s="413"/>
      <c r="BP33" s="413"/>
      <c r="BQ33" s="413"/>
      <c r="BR33" s="413"/>
      <c r="BS33" s="413"/>
      <c r="BT33" s="413"/>
      <c r="BU33" s="413"/>
      <c r="BV33" s="413"/>
      <c r="BW33" s="413"/>
      <c r="BX33" s="413"/>
      <c r="BY33" s="413"/>
      <c r="BZ33" s="413"/>
      <c r="CA33" s="413"/>
      <c r="CB33" s="105"/>
      <c r="CC33" s="105"/>
      <c r="CD33" s="51"/>
      <c r="CE33" s="9"/>
      <c r="CF33" s="9"/>
      <c r="CG33" s="9"/>
      <c r="CH33" s="108"/>
      <c r="CI33" s="106"/>
      <c r="CJ33" s="105"/>
      <c r="CK33" s="105"/>
    </row>
    <row r="34" spans="1:89" s="60" customFormat="1" ht="14.25" customHeight="1" x14ac:dyDescent="0.25">
      <c r="A34" s="51"/>
      <c r="B34" s="107" t="s">
        <v>52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410"/>
      <c r="AQ34" s="411"/>
      <c r="AR34" s="411"/>
      <c r="AS34" s="411"/>
      <c r="AT34" s="411"/>
      <c r="AU34" s="411"/>
      <c r="AV34" s="411"/>
      <c r="AW34" s="411"/>
      <c r="AX34" s="411"/>
      <c r="AY34" s="411"/>
      <c r="AZ34" s="412"/>
      <c r="BA34" s="412"/>
      <c r="BB34" s="412"/>
      <c r="BC34" s="412"/>
      <c r="BD34" s="412"/>
      <c r="BE34" s="412"/>
      <c r="BF34" s="412"/>
      <c r="BG34" s="412"/>
      <c r="BH34" s="412"/>
      <c r="BI34" s="412"/>
      <c r="BJ34" s="412"/>
      <c r="BK34" s="412"/>
      <c r="BL34" s="412"/>
      <c r="BM34" s="412"/>
      <c r="BN34" s="413" t="s">
        <v>48</v>
      </c>
      <c r="BO34" s="413"/>
      <c r="BP34" s="413"/>
      <c r="BQ34" s="413"/>
      <c r="BR34" s="413"/>
      <c r="BS34" s="413"/>
      <c r="BT34" s="413"/>
      <c r="BU34" s="413"/>
      <c r="BV34" s="413"/>
      <c r="BW34" s="413"/>
      <c r="BX34" s="413"/>
      <c r="BY34" s="413"/>
      <c r="BZ34" s="413"/>
      <c r="CA34" s="413"/>
      <c r="CB34" s="105"/>
      <c r="CC34" s="105"/>
      <c r="CD34" s="19"/>
      <c r="CE34" s="9"/>
      <c r="CF34" s="9"/>
      <c r="CG34" s="9"/>
      <c r="CH34" s="108"/>
      <c r="CI34" s="106"/>
      <c r="CJ34" s="105"/>
      <c r="CK34" s="105"/>
    </row>
    <row r="35" spans="1:89" s="60" customFormat="1" ht="14.25" customHeight="1" x14ac:dyDescent="0.25">
      <c r="A35" s="51"/>
      <c r="B35" s="109" t="s">
        <v>53</v>
      </c>
      <c r="C35" s="110"/>
      <c r="D35" s="110"/>
      <c r="E35" s="110"/>
      <c r="F35" s="110"/>
      <c r="G35" s="110"/>
      <c r="H35" s="110"/>
      <c r="I35" s="110"/>
      <c r="J35" s="110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410"/>
      <c r="AQ35" s="411"/>
      <c r="AR35" s="411"/>
      <c r="AS35" s="411"/>
      <c r="AT35" s="411"/>
      <c r="AU35" s="411"/>
      <c r="AV35" s="411"/>
      <c r="AW35" s="411"/>
      <c r="AX35" s="411"/>
      <c r="AY35" s="411"/>
      <c r="AZ35" s="412"/>
      <c r="BA35" s="412"/>
      <c r="BB35" s="412"/>
      <c r="BC35" s="412"/>
      <c r="BD35" s="412"/>
      <c r="BE35" s="412"/>
      <c r="BF35" s="412"/>
      <c r="BG35" s="412"/>
      <c r="BH35" s="412"/>
      <c r="BI35" s="412"/>
      <c r="BJ35" s="412"/>
      <c r="BK35" s="412"/>
      <c r="BL35" s="412"/>
      <c r="BM35" s="412"/>
      <c r="BN35" s="413" t="s">
        <v>48</v>
      </c>
      <c r="BO35" s="413"/>
      <c r="BP35" s="413"/>
      <c r="BQ35" s="413"/>
      <c r="BR35" s="413"/>
      <c r="BS35" s="413"/>
      <c r="BT35" s="413"/>
      <c r="BU35" s="413"/>
      <c r="BV35" s="413"/>
      <c r="BW35" s="413"/>
      <c r="BX35" s="413"/>
      <c r="BY35" s="413"/>
      <c r="BZ35" s="413"/>
      <c r="CA35" s="413"/>
      <c r="CB35" s="105"/>
      <c r="CC35" s="105"/>
      <c r="CD35" s="19"/>
      <c r="CE35" s="9"/>
      <c r="CF35" s="9"/>
      <c r="CG35" s="9"/>
      <c r="CH35" s="108"/>
      <c r="CI35" s="106"/>
      <c r="CJ35" s="105"/>
      <c r="CK35" s="105"/>
    </row>
    <row r="36" spans="1:89" s="60" customFormat="1" ht="14.25" customHeight="1" x14ac:dyDescent="0.25">
      <c r="A36" s="51"/>
      <c r="B36" s="109" t="s">
        <v>54</v>
      </c>
      <c r="C36" s="110"/>
      <c r="D36" s="110"/>
      <c r="E36" s="110"/>
      <c r="F36" s="110"/>
      <c r="G36" s="110"/>
      <c r="H36" s="110"/>
      <c r="I36" s="110"/>
      <c r="J36" s="110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410"/>
      <c r="AQ36" s="411"/>
      <c r="AR36" s="411"/>
      <c r="AS36" s="411"/>
      <c r="AT36" s="411"/>
      <c r="AU36" s="411"/>
      <c r="AV36" s="411"/>
      <c r="AW36" s="411"/>
      <c r="AX36" s="411"/>
      <c r="AY36" s="411"/>
      <c r="AZ36" s="412"/>
      <c r="BA36" s="412"/>
      <c r="BB36" s="412"/>
      <c r="BC36" s="412"/>
      <c r="BD36" s="412"/>
      <c r="BE36" s="412"/>
      <c r="BF36" s="412"/>
      <c r="BG36" s="412"/>
      <c r="BH36" s="412"/>
      <c r="BI36" s="412"/>
      <c r="BJ36" s="412"/>
      <c r="BK36" s="412"/>
      <c r="BL36" s="412"/>
      <c r="BM36" s="412"/>
      <c r="BN36" s="413" t="s">
        <v>48</v>
      </c>
      <c r="BO36" s="413"/>
      <c r="BP36" s="413"/>
      <c r="BQ36" s="413"/>
      <c r="BR36" s="413"/>
      <c r="BS36" s="413"/>
      <c r="BT36" s="413"/>
      <c r="BU36" s="413"/>
      <c r="BV36" s="413"/>
      <c r="BW36" s="413"/>
      <c r="BX36" s="413"/>
      <c r="BY36" s="413"/>
      <c r="BZ36" s="413"/>
      <c r="CA36" s="413"/>
      <c r="CB36" s="105"/>
      <c r="CC36" s="105"/>
      <c r="CD36" s="19"/>
      <c r="CE36" s="9"/>
      <c r="CF36" s="9"/>
      <c r="CG36" s="9"/>
      <c r="CH36" s="108"/>
      <c r="CI36" s="106"/>
      <c r="CJ36" s="105"/>
      <c r="CK36" s="105"/>
    </row>
    <row r="37" spans="1:89" s="60" customFormat="1" ht="14.25" customHeight="1" x14ac:dyDescent="0.25">
      <c r="A37" s="51"/>
      <c r="B37" s="111"/>
      <c r="C37" s="112"/>
      <c r="D37" s="112"/>
      <c r="E37" s="112"/>
      <c r="F37" s="112"/>
      <c r="G37" s="112"/>
      <c r="I37" s="112"/>
      <c r="J37" s="9" t="s">
        <v>55</v>
      </c>
      <c r="K37" s="54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410"/>
      <c r="AQ37" s="411"/>
      <c r="AR37" s="411"/>
      <c r="AS37" s="411"/>
      <c r="AT37" s="411"/>
      <c r="AU37" s="411"/>
      <c r="AV37" s="411"/>
      <c r="AW37" s="411"/>
      <c r="AX37" s="411"/>
      <c r="AY37" s="411"/>
      <c r="AZ37" s="412"/>
      <c r="BA37" s="412"/>
      <c r="BB37" s="412"/>
      <c r="BC37" s="412"/>
      <c r="BD37" s="412"/>
      <c r="BE37" s="412"/>
      <c r="BF37" s="412"/>
      <c r="BG37" s="412"/>
      <c r="BH37" s="412"/>
      <c r="BI37" s="412"/>
      <c r="BJ37" s="412"/>
      <c r="BK37" s="412"/>
      <c r="BL37" s="412"/>
      <c r="BM37" s="412"/>
      <c r="BN37" s="413" t="s">
        <v>48</v>
      </c>
      <c r="BO37" s="413"/>
      <c r="BP37" s="413"/>
      <c r="BQ37" s="413"/>
      <c r="BR37" s="413"/>
      <c r="BS37" s="413"/>
      <c r="BT37" s="413"/>
      <c r="BU37" s="413"/>
      <c r="BV37" s="413"/>
      <c r="BW37" s="413"/>
      <c r="BX37" s="413"/>
      <c r="BY37" s="413"/>
      <c r="BZ37" s="413"/>
      <c r="CA37" s="413"/>
      <c r="CB37" s="105"/>
      <c r="CC37" s="105"/>
      <c r="CD37" s="19"/>
      <c r="CE37" s="112"/>
      <c r="CF37" s="9"/>
      <c r="CG37" s="9"/>
      <c r="CH37" s="113"/>
      <c r="CI37" s="106"/>
      <c r="CJ37" s="54"/>
      <c r="CK37" s="105"/>
    </row>
    <row r="38" spans="1:89" s="60" customFormat="1" ht="14.25" customHeight="1" x14ac:dyDescent="0.25">
      <c r="A38" s="51"/>
      <c r="B38" s="111"/>
      <c r="C38" s="112"/>
      <c r="D38" s="112"/>
      <c r="E38" s="112"/>
      <c r="F38" s="112"/>
      <c r="G38" s="112"/>
      <c r="I38" s="112"/>
      <c r="J38" s="9" t="s">
        <v>56</v>
      </c>
      <c r="K38" s="54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410"/>
      <c r="AQ38" s="411"/>
      <c r="AR38" s="411"/>
      <c r="AS38" s="411"/>
      <c r="AT38" s="411"/>
      <c r="AU38" s="411"/>
      <c r="AV38" s="411"/>
      <c r="AW38" s="411"/>
      <c r="AX38" s="411"/>
      <c r="AY38" s="411"/>
      <c r="AZ38" s="412"/>
      <c r="BA38" s="412"/>
      <c r="BB38" s="412"/>
      <c r="BC38" s="412"/>
      <c r="BD38" s="412"/>
      <c r="BE38" s="412"/>
      <c r="BF38" s="412"/>
      <c r="BG38" s="412"/>
      <c r="BH38" s="412"/>
      <c r="BI38" s="412"/>
      <c r="BJ38" s="412"/>
      <c r="BK38" s="412"/>
      <c r="BL38" s="412"/>
      <c r="BM38" s="412"/>
      <c r="BN38" s="413" t="s">
        <v>48</v>
      </c>
      <c r="BO38" s="413"/>
      <c r="BP38" s="413"/>
      <c r="BQ38" s="413"/>
      <c r="BR38" s="413"/>
      <c r="BS38" s="413"/>
      <c r="BT38" s="413"/>
      <c r="BU38" s="413"/>
      <c r="BV38" s="413"/>
      <c r="BW38" s="413"/>
      <c r="BX38" s="413"/>
      <c r="BY38" s="413"/>
      <c r="BZ38" s="413"/>
      <c r="CA38" s="413"/>
      <c r="CB38" s="105"/>
      <c r="CC38" s="105"/>
      <c r="CD38" s="19"/>
      <c r="CE38" s="112"/>
      <c r="CF38" s="9"/>
      <c r="CG38" s="9"/>
      <c r="CH38" s="113"/>
      <c r="CI38" s="106"/>
      <c r="CJ38" s="54"/>
      <c r="CK38" s="105"/>
    </row>
    <row r="39" spans="1:89" s="60" customFormat="1" ht="14.25" customHeight="1" x14ac:dyDescent="0.25">
      <c r="A39" s="51"/>
      <c r="B39" s="111"/>
      <c r="C39" s="112"/>
      <c r="D39" s="112"/>
      <c r="E39" s="112"/>
      <c r="F39" s="112"/>
      <c r="G39" s="112"/>
      <c r="I39" s="112"/>
      <c r="J39" s="9" t="s">
        <v>57</v>
      </c>
      <c r="K39" s="54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410"/>
      <c r="AQ39" s="411"/>
      <c r="AR39" s="411"/>
      <c r="AS39" s="411"/>
      <c r="AT39" s="411"/>
      <c r="AU39" s="411"/>
      <c r="AV39" s="411"/>
      <c r="AW39" s="411"/>
      <c r="AX39" s="411"/>
      <c r="AY39" s="411"/>
      <c r="AZ39" s="412"/>
      <c r="BA39" s="412"/>
      <c r="BB39" s="412"/>
      <c r="BC39" s="412"/>
      <c r="BD39" s="412"/>
      <c r="BE39" s="412"/>
      <c r="BF39" s="412"/>
      <c r="BG39" s="412"/>
      <c r="BH39" s="412"/>
      <c r="BI39" s="412"/>
      <c r="BJ39" s="412"/>
      <c r="BK39" s="412"/>
      <c r="BL39" s="412"/>
      <c r="BM39" s="412"/>
      <c r="BN39" s="413" t="s">
        <v>48</v>
      </c>
      <c r="BO39" s="413"/>
      <c r="BP39" s="413"/>
      <c r="BQ39" s="413"/>
      <c r="BR39" s="413"/>
      <c r="BS39" s="413"/>
      <c r="BT39" s="413"/>
      <c r="BU39" s="413"/>
      <c r="BV39" s="413"/>
      <c r="BW39" s="413"/>
      <c r="BX39" s="413"/>
      <c r="BY39" s="413"/>
      <c r="BZ39" s="413"/>
      <c r="CA39" s="413"/>
      <c r="CB39" s="105"/>
      <c r="CC39" s="105"/>
      <c r="CD39" s="19"/>
      <c r="CE39" s="112"/>
      <c r="CF39" s="9"/>
      <c r="CG39" s="9"/>
      <c r="CH39" s="113"/>
      <c r="CI39" s="106"/>
      <c r="CJ39" s="105"/>
      <c r="CK39" s="105"/>
    </row>
    <row r="40" spans="1:89" s="60" customFormat="1" ht="14.25" customHeight="1" x14ac:dyDescent="0.25">
      <c r="A40" s="51"/>
      <c r="B40" s="111"/>
      <c r="C40" s="112"/>
      <c r="D40" s="112"/>
      <c r="E40" s="112"/>
      <c r="F40" s="112"/>
      <c r="G40" s="112"/>
      <c r="I40" s="112"/>
      <c r="J40" s="9" t="s">
        <v>58</v>
      </c>
      <c r="K40" s="54"/>
      <c r="L40" s="9"/>
      <c r="M40" s="9"/>
      <c r="N40" s="9"/>
      <c r="O40" s="9"/>
      <c r="P40" s="9" t="s">
        <v>59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410"/>
      <c r="AQ40" s="411"/>
      <c r="AR40" s="411"/>
      <c r="AS40" s="411"/>
      <c r="AT40" s="411"/>
      <c r="AU40" s="411"/>
      <c r="AV40" s="411"/>
      <c r="AW40" s="411"/>
      <c r="AX40" s="411"/>
      <c r="AY40" s="411"/>
      <c r="AZ40" s="412"/>
      <c r="BA40" s="412"/>
      <c r="BB40" s="412"/>
      <c r="BC40" s="412"/>
      <c r="BD40" s="412"/>
      <c r="BE40" s="412"/>
      <c r="BF40" s="412"/>
      <c r="BG40" s="412"/>
      <c r="BH40" s="412"/>
      <c r="BI40" s="412"/>
      <c r="BJ40" s="412"/>
      <c r="BK40" s="412"/>
      <c r="BL40" s="412"/>
      <c r="BM40" s="412"/>
      <c r="BN40" s="413" t="s">
        <v>48</v>
      </c>
      <c r="BO40" s="413"/>
      <c r="BP40" s="413"/>
      <c r="BQ40" s="413"/>
      <c r="BR40" s="413"/>
      <c r="BS40" s="413"/>
      <c r="BT40" s="413"/>
      <c r="BU40" s="413"/>
      <c r="BV40" s="413"/>
      <c r="BW40" s="413"/>
      <c r="BX40" s="413"/>
      <c r="BY40" s="413"/>
      <c r="BZ40" s="413"/>
      <c r="CA40" s="413"/>
      <c r="CB40" s="105"/>
      <c r="CC40" s="105"/>
      <c r="CD40" s="19"/>
      <c r="CE40" s="112"/>
      <c r="CF40" s="9"/>
      <c r="CG40" s="9"/>
      <c r="CH40" s="113"/>
      <c r="CI40" s="106"/>
      <c r="CJ40" s="105"/>
      <c r="CK40" s="105"/>
    </row>
    <row r="41" spans="1:89" s="60" customFormat="1" ht="14.25" customHeight="1" x14ac:dyDescent="0.25">
      <c r="A41" s="51"/>
      <c r="B41" s="111" t="s">
        <v>60</v>
      </c>
      <c r="C41" s="112"/>
      <c r="D41" s="112"/>
      <c r="E41" s="112"/>
      <c r="F41" s="112"/>
      <c r="G41" s="112"/>
      <c r="H41" s="112"/>
      <c r="I41" s="112"/>
      <c r="J41" s="112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410"/>
      <c r="AQ41" s="411"/>
      <c r="AR41" s="411"/>
      <c r="AS41" s="411"/>
      <c r="AT41" s="411"/>
      <c r="AU41" s="411"/>
      <c r="AV41" s="411"/>
      <c r="AW41" s="411"/>
      <c r="AX41" s="411"/>
      <c r="AY41" s="411"/>
      <c r="AZ41" s="412"/>
      <c r="BA41" s="412"/>
      <c r="BB41" s="412"/>
      <c r="BC41" s="412"/>
      <c r="BD41" s="412"/>
      <c r="BE41" s="412"/>
      <c r="BF41" s="412"/>
      <c r="BG41" s="412"/>
      <c r="BH41" s="412"/>
      <c r="BI41" s="412"/>
      <c r="BJ41" s="412"/>
      <c r="BK41" s="412"/>
      <c r="BL41" s="412"/>
      <c r="BM41" s="412"/>
      <c r="BN41" s="413" t="s">
        <v>48</v>
      </c>
      <c r="BO41" s="413"/>
      <c r="BP41" s="413"/>
      <c r="BQ41" s="413"/>
      <c r="BR41" s="413"/>
      <c r="BS41" s="413"/>
      <c r="BT41" s="413"/>
      <c r="BU41" s="413"/>
      <c r="BV41" s="413"/>
      <c r="BW41" s="413"/>
      <c r="BX41" s="413"/>
      <c r="BY41" s="413"/>
      <c r="BZ41" s="413"/>
      <c r="CA41" s="413"/>
      <c r="CB41" s="105"/>
      <c r="CC41" s="105"/>
      <c r="CD41" s="19"/>
      <c r="CE41" s="9"/>
      <c r="CF41" s="9"/>
      <c r="CG41" s="9"/>
      <c r="CH41" s="108"/>
      <c r="CI41" s="106"/>
      <c r="CJ41" s="105"/>
      <c r="CK41" s="105"/>
    </row>
    <row r="42" spans="1:89" s="60" customFormat="1" ht="14.25" customHeight="1" x14ac:dyDescent="0.25">
      <c r="A42" s="51"/>
      <c r="B42" s="111"/>
      <c r="C42" s="112"/>
      <c r="D42" s="112"/>
      <c r="E42" s="112"/>
      <c r="F42" s="112"/>
      <c r="G42" s="112"/>
      <c r="J42" s="9" t="s">
        <v>61</v>
      </c>
      <c r="K42" s="112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410"/>
      <c r="AQ42" s="411"/>
      <c r="AR42" s="411"/>
      <c r="AS42" s="411"/>
      <c r="AT42" s="411"/>
      <c r="AU42" s="411"/>
      <c r="AV42" s="411"/>
      <c r="AW42" s="411"/>
      <c r="AX42" s="411"/>
      <c r="AY42" s="411"/>
      <c r="AZ42" s="412"/>
      <c r="BA42" s="412"/>
      <c r="BB42" s="412"/>
      <c r="BC42" s="412"/>
      <c r="BD42" s="412"/>
      <c r="BE42" s="412"/>
      <c r="BF42" s="412"/>
      <c r="BG42" s="412"/>
      <c r="BH42" s="412"/>
      <c r="BI42" s="412"/>
      <c r="BJ42" s="412"/>
      <c r="BK42" s="412"/>
      <c r="BL42" s="412"/>
      <c r="BM42" s="412"/>
      <c r="BN42" s="413" t="s">
        <v>48</v>
      </c>
      <c r="BO42" s="413"/>
      <c r="BP42" s="413"/>
      <c r="BQ42" s="413"/>
      <c r="BR42" s="413"/>
      <c r="BS42" s="413"/>
      <c r="BT42" s="413"/>
      <c r="BU42" s="413"/>
      <c r="BV42" s="413"/>
      <c r="BW42" s="413"/>
      <c r="BX42" s="413"/>
      <c r="BY42" s="413"/>
      <c r="BZ42" s="413"/>
      <c r="CA42" s="413"/>
      <c r="CB42" s="105"/>
      <c r="CC42" s="105"/>
      <c r="CD42" s="19"/>
      <c r="CE42" s="9"/>
      <c r="CF42" s="9"/>
      <c r="CG42" s="9"/>
      <c r="CH42" s="108"/>
      <c r="CI42" s="106"/>
      <c r="CJ42" s="105"/>
      <c r="CK42" s="105"/>
    </row>
    <row r="43" spans="1:89" s="60" customFormat="1" ht="14.25" customHeight="1" x14ac:dyDescent="0.25">
      <c r="A43" s="51"/>
      <c r="B43" s="111"/>
      <c r="C43" s="112"/>
      <c r="D43" s="112"/>
      <c r="E43" s="112"/>
      <c r="F43" s="112"/>
      <c r="G43" s="112"/>
      <c r="J43" s="9" t="s">
        <v>62</v>
      </c>
      <c r="K43" s="112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410"/>
      <c r="AQ43" s="411"/>
      <c r="AR43" s="411"/>
      <c r="AS43" s="411"/>
      <c r="AT43" s="411"/>
      <c r="AU43" s="411"/>
      <c r="AV43" s="411"/>
      <c r="AW43" s="411"/>
      <c r="AX43" s="411"/>
      <c r="AY43" s="411"/>
      <c r="AZ43" s="412"/>
      <c r="BA43" s="412"/>
      <c r="BB43" s="412"/>
      <c r="BC43" s="412"/>
      <c r="BD43" s="412"/>
      <c r="BE43" s="412"/>
      <c r="BF43" s="412"/>
      <c r="BG43" s="412"/>
      <c r="BH43" s="412"/>
      <c r="BI43" s="412"/>
      <c r="BJ43" s="412"/>
      <c r="BK43" s="412"/>
      <c r="BL43" s="412"/>
      <c r="BM43" s="412"/>
      <c r="BN43" s="413" t="s">
        <v>48</v>
      </c>
      <c r="BO43" s="413"/>
      <c r="BP43" s="413"/>
      <c r="BQ43" s="413"/>
      <c r="BR43" s="413"/>
      <c r="BS43" s="413"/>
      <c r="BT43" s="413"/>
      <c r="BU43" s="413"/>
      <c r="BV43" s="413"/>
      <c r="BW43" s="413"/>
      <c r="BX43" s="413"/>
      <c r="BY43" s="413"/>
      <c r="BZ43" s="413"/>
      <c r="CA43" s="413"/>
      <c r="CB43" s="105"/>
      <c r="CC43" s="105"/>
      <c r="CD43" s="19"/>
      <c r="CE43" s="9"/>
      <c r="CF43" s="9"/>
      <c r="CG43" s="9"/>
      <c r="CH43" s="108"/>
      <c r="CI43" s="106"/>
      <c r="CJ43" s="105"/>
      <c r="CK43" s="105"/>
    </row>
    <row r="44" spans="1:89" s="60" customFormat="1" ht="14.25" customHeight="1" x14ac:dyDescent="0.25">
      <c r="A44" s="51"/>
      <c r="B44" s="111"/>
      <c r="C44" s="112"/>
      <c r="D44" s="112"/>
      <c r="E44" s="112"/>
      <c r="F44" s="112"/>
      <c r="G44" s="112"/>
      <c r="J44" s="9" t="s">
        <v>63</v>
      </c>
      <c r="K44" s="112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410"/>
      <c r="AQ44" s="411"/>
      <c r="AR44" s="411"/>
      <c r="AS44" s="411"/>
      <c r="AT44" s="411"/>
      <c r="AU44" s="411"/>
      <c r="AV44" s="411"/>
      <c r="AW44" s="411"/>
      <c r="AX44" s="411"/>
      <c r="AY44" s="411"/>
      <c r="AZ44" s="412"/>
      <c r="BA44" s="412"/>
      <c r="BB44" s="412"/>
      <c r="BC44" s="412"/>
      <c r="BD44" s="412"/>
      <c r="BE44" s="412"/>
      <c r="BF44" s="412"/>
      <c r="BG44" s="412"/>
      <c r="BH44" s="412"/>
      <c r="BI44" s="412"/>
      <c r="BJ44" s="412"/>
      <c r="BK44" s="412"/>
      <c r="BL44" s="412"/>
      <c r="BM44" s="412"/>
      <c r="BN44" s="413" t="s">
        <v>48</v>
      </c>
      <c r="BO44" s="413"/>
      <c r="BP44" s="413"/>
      <c r="BQ44" s="413"/>
      <c r="BR44" s="413"/>
      <c r="BS44" s="413"/>
      <c r="BT44" s="413"/>
      <c r="BU44" s="413"/>
      <c r="BV44" s="413"/>
      <c r="BW44" s="413"/>
      <c r="BX44" s="413"/>
      <c r="BY44" s="413"/>
      <c r="BZ44" s="413"/>
      <c r="CA44" s="413"/>
      <c r="CB44" s="105"/>
      <c r="CC44" s="105"/>
      <c r="CD44" s="19"/>
      <c r="CE44" s="9"/>
      <c r="CF44" s="9"/>
      <c r="CG44" s="9"/>
      <c r="CH44" s="108"/>
      <c r="CI44" s="106"/>
      <c r="CJ44" s="105"/>
      <c r="CK44" s="105"/>
    </row>
    <row r="45" spans="1:89" s="60" customFormat="1" ht="14.25" customHeight="1" x14ac:dyDescent="0.25">
      <c r="A45" s="51"/>
      <c r="B45" s="111"/>
      <c r="C45" s="112"/>
      <c r="D45" s="112"/>
      <c r="E45" s="112"/>
      <c r="F45" s="112"/>
      <c r="G45" s="112"/>
      <c r="J45" s="9" t="s">
        <v>64</v>
      </c>
      <c r="K45" s="112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410"/>
      <c r="AQ45" s="411"/>
      <c r="AR45" s="411"/>
      <c r="AS45" s="411"/>
      <c r="AT45" s="411"/>
      <c r="AU45" s="411"/>
      <c r="AV45" s="411"/>
      <c r="AW45" s="411"/>
      <c r="AX45" s="411"/>
      <c r="AY45" s="411"/>
      <c r="AZ45" s="412"/>
      <c r="BA45" s="412"/>
      <c r="BB45" s="412"/>
      <c r="BC45" s="412"/>
      <c r="BD45" s="412"/>
      <c r="BE45" s="412"/>
      <c r="BF45" s="412"/>
      <c r="BG45" s="412"/>
      <c r="BH45" s="412"/>
      <c r="BI45" s="412"/>
      <c r="BJ45" s="412"/>
      <c r="BK45" s="412"/>
      <c r="BL45" s="412"/>
      <c r="BM45" s="412"/>
      <c r="BN45" s="413" t="s">
        <v>48</v>
      </c>
      <c r="BO45" s="413"/>
      <c r="BP45" s="413"/>
      <c r="BQ45" s="413"/>
      <c r="BR45" s="413"/>
      <c r="BS45" s="413"/>
      <c r="BT45" s="413"/>
      <c r="BU45" s="413"/>
      <c r="BV45" s="413"/>
      <c r="BW45" s="413"/>
      <c r="BX45" s="413"/>
      <c r="BY45" s="413"/>
      <c r="BZ45" s="413"/>
      <c r="CA45" s="413"/>
      <c r="CB45" s="105"/>
      <c r="CC45" s="105"/>
      <c r="CD45" s="19"/>
      <c r="CE45" s="9"/>
      <c r="CF45" s="9"/>
      <c r="CG45" s="9"/>
      <c r="CH45" s="108"/>
      <c r="CI45" s="106"/>
      <c r="CJ45" s="105"/>
      <c r="CK45" s="105"/>
    </row>
    <row r="46" spans="1:89" s="60" customFormat="1" ht="14.25" customHeight="1" x14ac:dyDescent="0.25">
      <c r="A46" s="51"/>
      <c r="B46" s="111"/>
      <c r="C46" s="112"/>
      <c r="D46" s="112"/>
      <c r="E46" s="112"/>
      <c r="F46" s="112"/>
      <c r="G46" s="112"/>
      <c r="J46" s="9" t="s">
        <v>65</v>
      </c>
      <c r="K46" s="112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410"/>
      <c r="AQ46" s="411"/>
      <c r="AR46" s="411"/>
      <c r="AS46" s="411"/>
      <c r="AT46" s="411"/>
      <c r="AU46" s="411"/>
      <c r="AV46" s="411"/>
      <c r="AW46" s="411"/>
      <c r="AX46" s="411"/>
      <c r="AY46" s="411"/>
      <c r="AZ46" s="412"/>
      <c r="BA46" s="412"/>
      <c r="BB46" s="412"/>
      <c r="BC46" s="412"/>
      <c r="BD46" s="412"/>
      <c r="BE46" s="412"/>
      <c r="BF46" s="412"/>
      <c r="BG46" s="412"/>
      <c r="BH46" s="412"/>
      <c r="BI46" s="412"/>
      <c r="BJ46" s="412"/>
      <c r="BK46" s="412"/>
      <c r="BL46" s="412"/>
      <c r="BM46" s="412"/>
      <c r="BN46" s="413" t="s">
        <v>48</v>
      </c>
      <c r="BO46" s="413"/>
      <c r="BP46" s="413"/>
      <c r="BQ46" s="413"/>
      <c r="BR46" s="413"/>
      <c r="BS46" s="413"/>
      <c r="BT46" s="413"/>
      <c r="BU46" s="413"/>
      <c r="BV46" s="413"/>
      <c r="BW46" s="413"/>
      <c r="BX46" s="413"/>
      <c r="BY46" s="413"/>
      <c r="BZ46" s="413"/>
      <c r="CA46" s="413"/>
      <c r="CB46" s="105"/>
      <c r="CC46" s="105"/>
      <c r="CD46" s="19"/>
      <c r="CE46" s="9"/>
      <c r="CF46" s="9"/>
      <c r="CG46" s="9"/>
      <c r="CH46" s="108"/>
      <c r="CI46" s="106"/>
      <c r="CJ46" s="105"/>
      <c r="CK46" s="105"/>
    </row>
    <row r="47" spans="1:89" s="60" customFormat="1" ht="14.25" customHeight="1" x14ac:dyDescent="0.25">
      <c r="A47" s="51"/>
      <c r="B47" s="107"/>
      <c r="C47" s="9"/>
      <c r="D47" s="9"/>
      <c r="E47" s="9"/>
      <c r="F47" s="9"/>
      <c r="G47" s="9"/>
      <c r="J47" s="9" t="s">
        <v>66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410"/>
      <c r="AQ47" s="411"/>
      <c r="AR47" s="411"/>
      <c r="AS47" s="411"/>
      <c r="AT47" s="411"/>
      <c r="AU47" s="411"/>
      <c r="AV47" s="411"/>
      <c r="AW47" s="411"/>
      <c r="AX47" s="411"/>
      <c r="AY47" s="411"/>
      <c r="AZ47" s="412"/>
      <c r="BA47" s="412"/>
      <c r="BB47" s="412"/>
      <c r="BC47" s="412"/>
      <c r="BD47" s="412"/>
      <c r="BE47" s="412"/>
      <c r="BF47" s="412"/>
      <c r="BG47" s="412"/>
      <c r="BH47" s="412"/>
      <c r="BI47" s="412"/>
      <c r="BJ47" s="412"/>
      <c r="BK47" s="412"/>
      <c r="BL47" s="412"/>
      <c r="BM47" s="412"/>
      <c r="BN47" s="413" t="s">
        <v>48</v>
      </c>
      <c r="BO47" s="413"/>
      <c r="BP47" s="413"/>
      <c r="BQ47" s="413"/>
      <c r="BR47" s="413"/>
      <c r="BS47" s="413"/>
      <c r="BT47" s="413"/>
      <c r="BU47" s="413"/>
      <c r="BV47" s="413"/>
      <c r="BW47" s="413"/>
      <c r="BX47" s="413"/>
      <c r="BY47" s="413"/>
      <c r="BZ47" s="413"/>
      <c r="CA47" s="413"/>
      <c r="CB47" s="105"/>
      <c r="CC47" s="105"/>
      <c r="CD47" s="19"/>
      <c r="CE47" s="9"/>
      <c r="CF47" s="9"/>
      <c r="CG47" s="9"/>
      <c r="CH47" s="108"/>
      <c r="CI47" s="106"/>
      <c r="CJ47" s="105"/>
      <c r="CK47" s="105"/>
    </row>
    <row r="48" spans="1:89" s="60" customFormat="1" ht="14.25" customHeight="1" x14ac:dyDescent="0.25">
      <c r="A48" s="51"/>
      <c r="B48" s="107"/>
      <c r="C48" s="9"/>
      <c r="D48" s="9"/>
      <c r="E48" s="9"/>
      <c r="F48" s="9"/>
      <c r="G48" s="9"/>
      <c r="J48" s="9" t="s">
        <v>67</v>
      </c>
      <c r="K48" s="9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410"/>
      <c r="AQ48" s="411"/>
      <c r="AR48" s="411"/>
      <c r="AS48" s="411"/>
      <c r="AT48" s="411"/>
      <c r="AU48" s="411"/>
      <c r="AV48" s="411"/>
      <c r="AW48" s="411"/>
      <c r="AX48" s="411"/>
      <c r="AY48" s="411"/>
      <c r="AZ48" s="412"/>
      <c r="BA48" s="412"/>
      <c r="BB48" s="412"/>
      <c r="BC48" s="412"/>
      <c r="BD48" s="412"/>
      <c r="BE48" s="412"/>
      <c r="BF48" s="412"/>
      <c r="BG48" s="412"/>
      <c r="BH48" s="412"/>
      <c r="BI48" s="412"/>
      <c r="BJ48" s="412"/>
      <c r="BK48" s="412"/>
      <c r="BL48" s="412"/>
      <c r="BM48" s="412"/>
      <c r="BN48" s="413" t="s">
        <v>48</v>
      </c>
      <c r="BO48" s="413"/>
      <c r="BP48" s="413"/>
      <c r="BQ48" s="413"/>
      <c r="BR48" s="413"/>
      <c r="BS48" s="413"/>
      <c r="BT48" s="413"/>
      <c r="BU48" s="413"/>
      <c r="BV48" s="413"/>
      <c r="BW48" s="413"/>
      <c r="BX48" s="413"/>
      <c r="BY48" s="413"/>
      <c r="BZ48" s="413"/>
      <c r="CA48" s="413"/>
      <c r="CB48" s="105"/>
      <c r="CC48" s="105"/>
      <c r="CD48" s="19"/>
      <c r="CE48" s="9"/>
      <c r="CF48" s="9"/>
      <c r="CG48" s="9"/>
      <c r="CH48" s="108"/>
      <c r="CI48" s="106"/>
      <c r="CJ48" s="105"/>
      <c r="CK48" s="105"/>
    </row>
    <row r="49" spans="1:90" s="60" customFormat="1" ht="14.25" customHeight="1" x14ac:dyDescent="0.25">
      <c r="A49" s="51"/>
      <c r="B49" s="107" t="s">
        <v>68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410"/>
      <c r="AQ49" s="411"/>
      <c r="AR49" s="411"/>
      <c r="AS49" s="411"/>
      <c r="AT49" s="411"/>
      <c r="AU49" s="411"/>
      <c r="AV49" s="411"/>
      <c r="AW49" s="411"/>
      <c r="AX49" s="411"/>
      <c r="AY49" s="411"/>
      <c r="AZ49" s="412"/>
      <c r="BA49" s="412"/>
      <c r="BB49" s="412"/>
      <c r="BC49" s="412"/>
      <c r="BD49" s="412"/>
      <c r="BE49" s="412"/>
      <c r="BF49" s="412"/>
      <c r="BG49" s="412"/>
      <c r="BH49" s="412"/>
      <c r="BI49" s="412"/>
      <c r="BJ49" s="412"/>
      <c r="BK49" s="412"/>
      <c r="BL49" s="412"/>
      <c r="BM49" s="412"/>
      <c r="BN49" s="413" t="s">
        <v>48</v>
      </c>
      <c r="BO49" s="413"/>
      <c r="BP49" s="413"/>
      <c r="BQ49" s="413"/>
      <c r="BR49" s="413"/>
      <c r="BS49" s="413"/>
      <c r="BT49" s="413"/>
      <c r="BU49" s="413"/>
      <c r="BV49" s="413"/>
      <c r="BW49" s="413"/>
      <c r="BX49" s="413"/>
      <c r="BY49" s="413"/>
      <c r="BZ49" s="413"/>
      <c r="CA49" s="413"/>
      <c r="CB49" s="105"/>
      <c r="CC49" s="105"/>
      <c r="CD49" s="51"/>
      <c r="CE49" s="9"/>
      <c r="CF49" s="9"/>
      <c r="CG49" s="9"/>
      <c r="CH49" s="108"/>
      <c r="CI49" s="106"/>
      <c r="CJ49" s="105"/>
      <c r="CK49" s="105"/>
    </row>
    <row r="50" spans="1:90" s="60" customFormat="1" ht="14.25" customHeight="1" x14ac:dyDescent="0.25">
      <c r="A50" s="51"/>
      <c r="B50" s="107" t="s">
        <v>69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410"/>
      <c r="AQ50" s="411"/>
      <c r="AR50" s="411"/>
      <c r="AS50" s="411"/>
      <c r="AT50" s="411"/>
      <c r="AU50" s="411"/>
      <c r="AV50" s="411"/>
      <c r="AW50" s="411"/>
      <c r="AX50" s="411"/>
      <c r="AY50" s="411"/>
      <c r="AZ50" s="412"/>
      <c r="BA50" s="412"/>
      <c r="BB50" s="412"/>
      <c r="BC50" s="412"/>
      <c r="BD50" s="412"/>
      <c r="BE50" s="412"/>
      <c r="BF50" s="412"/>
      <c r="BG50" s="412"/>
      <c r="BH50" s="412"/>
      <c r="BI50" s="412"/>
      <c r="BJ50" s="412"/>
      <c r="BK50" s="412"/>
      <c r="BL50" s="412"/>
      <c r="BM50" s="412"/>
      <c r="BN50" s="413" t="s">
        <v>48</v>
      </c>
      <c r="BO50" s="413"/>
      <c r="BP50" s="413"/>
      <c r="BQ50" s="413"/>
      <c r="BR50" s="413"/>
      <c r="BS50" s="413"/>
      <c r="BT50" s="413"/>
      <c r="BU50" s="413"/>
      <c r="BV50" s="413"/>
      <c r="BW50" s="413"/>
      <c r="BX50" s="413"/>
      <c r="BY50" s="413"/>
      <c r="BZ50" s="413"/>
      <c r="CA50" s="413"/>
      <c r="CB50" s="105"/>
      <c r="CC50" s="105"/>
      <c r="CD50" s="51"/>
      <c r="CE50" s="9"/>
      <c r="CF50" s="9"/>
      <c r="CG50" s="9"/>
      <c r="CH50" s="108"/>
      <c r="CI50" s="106"/>
      <c r="CJ50" s="105"/>
      <c r="CK50" s="105"/>
    </row>
    <row r="51" spans="1:90" s="60" customFormat="1" ht="14.25" customHeight="1" x14ac:dyDescent="0.25">
      <c r="A51" s="51"/>
      <c r="B51" s="107" t="s">
        <v>70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416"/>
      <c r="AQ51" s="417"/>
      <c r="AR51" s="417"/>
      <c r="AS51" s="417"/>
      <c r="AT51" s="417"/>
      <c r="AU51" s="417"/>
      <c r="AV51" s="417"/>
      <c r="AW51" s="417"/>
      <c r="AX51" s="417"/>
      <c r="AY51" s="417"/>
      <c r="AZ51" s="412"/>
      <c r="BA51" s="412"/>
      <c r="BB51" s="412"/>
      <c r="BC51" s="412"/>
      <c r="BD51" s="412"/>
      <c r="BE51" s="412"/>
      <c r="BF51" s="412"/>
      <c r="BG51" s="412"/>
      <c r="BH51" s="412"/>
      <c r="BI51" s="412"/>
      <c r="BJ51" s="412"/>
      <c r="BK51" s="412"/>
      <c r="BL51" s="412"/>
      <c r="BM51" s="412"/>
      <c r="BN51" s="413" t="s">
        <v>48</v>
      </c>
      <c r="BO51" s="413"/>
      <c r="BP51" s="413"/>
      <c r="BQ51" s="413"/>
      <c r="BR51" s="413"/>
      <c r="BS51" s="413"/>
      <c r="BT51" s="413"/>
      <c r="BU51" s="413"/>
      <c r="BV51" s="413"/>
      <c r="BW51" s="413"/>
      <c r="BX51" s="413"/>
      <c r="BY51" s="413"/>
      <c r="BZ51" s="413"/>
      <c r="CA51" s="413"/>
      <c r="CB51" s="115"/>
      <c r="CC51" s="115"/>
      <c r="CD51" s="51"/>
      <c r="CE51" s="9"/>
      <c r="CF51" s="9"/>
      <c r="CG51" s="9"/>
      <c r="CH51" s="108"/>
      <c r="CI51" s="116"/>
      <c r="CJ51" s="105"/>
      <c r="CK51" s="105"/>
    </row>
    <row r="52" spans="1:90" s="60" customFormat="1" ht="14.25" customHeight="1" x14ac:dyDescent="0.25">
      <c r="A52" s="51"/>
      <c r="B52" s="107" t="s">
        <v>71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418" t="str">
        <f>IF($J20="","",VLOOKUP($J20,#REF!,79))</f>
        <v/>
      </c>
      <c r="U52" s="419"/>
      <c r="V52" s="419"/>
      <c r="W52" s="419"/>
      <c r="X52" s="419"/>
      <c r="Y52" s="419"/>
      <c r="Z52" s="419"/>
      <c r="AA52" s="419"/>
      <c r="AB52" s="419"/>
      <c r="AC52" s="419"/>
      <c r="AD52" s="419"/>
      <c r="AE52" s="419"/>
      <c r="AF52" s="9"/>
      <c r="AG52" s="9"/>
      <c r="AH52" s="9"/>
      <c r="AI52" s="9"/>
      <c r="AJ52" s="9"/>
      <c r="AK52" s="420" t="str">
        <f>IF($J20="","",VLOOKUP($J20,#REF!,93))</f>
        <v/>
      </c>
      <c r="AL52" s="420"/>
      <c r="AM52" s="420"/>
      <c r="AN52" s="420"/>
      <c r="AO52" s="420"/>
      <c r="AP52" s="421" t="str">
        <f>IF($J20="","",VLOOKUP($J20,#REF!,135))</f>
        <v/>
      </c>
      <c r="AQ52" s="422"/>
      <c r="AR52" s="422"/>
      <c r="AS52" s="422"/>
      <c r="AT52" s="422"/>
      <c r="AU52" s="422"/>
      <c r="AV52" s="422"/>
      <c r="AW52" s="422"/>
      <c r="AX52" s="422"/>
      <c r="AY52" s="423"/>
      <c r="AZ52" s="424" t="str">
        <f>IF($J20="","",VLOOKUP($J20,#REF!,107))</f>
        <v/>
      </c>
      <c r="BA52" s="424"/>
      <c r="BB52" s="424"/>
      <c r="BC52" s="424"/>
      <c r="BD52" s="424"/>
      <c r="BE52" s="424"/>
      <c r="BF52" s="424"/>
      <c r="BG52" s="424"/>
      <c r="BH52" s="424"/>
      <c r="BI52" s="424"/>
      <c r="BJ52" s="424"/>
      <c r="BK52" s="424"/>
      <c r="BL52" s="424"/>
      <c r="BM52" s="424"/>
      <c r="BN52" s="424" t="str">
        <f>IF($J20="","",VLOOKUP($J20,#REF!,121))</f>
        <v/>
      </c>
      <c r="BO52" s="424"/>
      <c r="BP52" s="424"/>
      <c r="BQ52" s="424"/>
      <c r="BR52" s="424"/>
      <c r="BS52" s="424"/>
      <c r="BT52" s="424"/>
      <c r="BU52" s="424"/>
      <c r="BV52" s="424"/>
      <c r="BW52" s="424"/>
      <c r="BX52" s="424"/>
      <c r="BY52" s="424"/>
      <c r="BZ52" s="424"/>
      <c r="CA52" s="424"/>
      <c r="CB52" s="54"/>
      <c r="CC52" s="117"/>
      <c r="CD52" s="118"/>
      <c r="CE52" s="9"/>
      <c r="CF52" s="9"/>
      <c r="CG52" s="9"/>
      <c r="CH52" s="119"/>
      <c r="CI52" s="120"/>
      <c r="CJ52" s="121"/>
      <c r="CK52" s="121"/>
    </row>
    <row r="53" spans="1:90" s="60" customFormat="1" ht="14.25" customHeight="1" x14ac:dyDescent="0.25">
      <c r="A53" s="51"/>
      <c r="B53" s="122" t="s">
        <v>72</v>
      </c>
      <c r="C53" s="123"/>
      <c r="D53" s="123"/>
      <c r="E53" s="123"/>
      <c r="F53" s="123"/>
      <c r="G53" s="123"/>
      <c r="H53" s="123"/>
      <c r="I53" s="123"/>
      <c r="J53" s="123"/>
      <c r="K53" s="114"/>
      <c r="L53" s="114"/>
      <c r="M53" s="114"/>
      <c r="N53" s="114"/>
      <c r="O53" s="114"/>
      <c r="P53" s="114"/>
      <c r="Q53" s="114"/>
      <c r="R53" s="114"/>
      <c r="S53" s="114"/>
      <c r="T53" s="419"/>
      <c r="U53" s="419"/>
      <c r="V53" s="419"/>
      <c r="W53" s="419"/>
      <c r="X53" s="419"/>
      <c r="Y53" s="419"/>
      <c r="Z53" s="419"/>
      <c r="AA53" s="419"/>
      <c r="AB53" s="419"/>
      <c r="AC53" s="419"/>
      <c r="AD53" s="419"/>
      <c r="AE53" s="419"/>
      <c r="AF53" s="9"/>
      <c r="AG53" s="9"/>
      <c r="AH53" s="9"/>
      <c r="AI53" s="9"/>
      <c r="AJ53" s="9"/>
      <c r="AK53" s="420"/>
      <c r="AL53" s="420"/>
      <c r="AM53" s="420"/>
      <c r="AN53" s="420"/>
      <c r="AO53" s="425"/>
      <c r="AP53" s="426"/>
      <c r="AQ53" s="427"/>
      <c r="AR53" s="427"/>
      <c r="AS53" s="427"/>
      <c r="AT53" s="427"/>
      <c r="AU53" s="427"/>
      <c r="AV53" s="427"/>
      <c r="AW53" s="427"/>
      <c r="AX53" s="427"/>
      <c r="AY53" s="428"/>
      <c r="AZ53" s="429"/>
      <c r="BA53" s="430"/>
      <c r="BB53" s="430"/>
      <c r="BC53" s="430"/>
      <c r="BD53" s="430"/>
      <c r="BE53" s="430"/>
      <c r="BF53" s="430"/>
      <c r="BG53" s="430"/>
      <c r="BH53" s="430"/>
      <c r="BI53" s="430"/>
      <c r="BJ53" s="430"/>
      <c r="BK53" s="430"/>
      <c r="BL53" s="430"/>
      <c r="BM53" s="431"/>
      <c r="BN53" s="429"/>
      <c r="BO53" s="430"/>
      <c r="BP53" s="430"/>
      <c r="BQ53" s="430"/>
      <c r="BR53" s="430"/>
      <c r="BS53" s="430"/>
      <c r="BT53" s="430"/>
      <c r="BU53" s="430"/>
      <c r="BV53" s="430"/>
      <c r="BW53" s="430"/>
      <c r="BX53" s="430"/>
      <c r="BY53" s="430"/>
      <c r="BZ53" s="430"/>
      <c r="CA53" s="431"/>
      <c r="CB53" s="54"/>
      <c r="CC53" s="117"/>
      <c r="CD53" s="118"/>
      <c r="CE53" s="9"/>
      <c r="CF53" s="9"/>
      <c r="CG53" s="9"/>
      <c r="CH53" s="119"/>
      <c r="CI53" s="120"/>
      <c r="CJ53" s="121"/>
      <c r="CK53" s="121"/>
    </row>
    <row r="54" spans="1:90" s="37" customFormat="1" ht="2.25" customHeight="1" x14ac:dyDescent="0.25">
      <c r="A54" s="25"/>
      <c r="B54" s="124"/>
      <c r="C54" s="125"/>
      <c r="D54" s="125"/>
      <c r="E54" s="125"/>
      <c r="F54" s="125"/>
      <c r="G54" s="125"/>
      <c r="H54" s="125"/>
      <c r="I54" s="125"/>
      <c r="J54" s="125"/>
      <c r="K54" s="126"/>
      <c r="L54" s="126"/>
      <c r="M54" s="126"/>
      <c r="N54" s="126"/>
      <c r="O54" s="126"/>
      <c r="P54" s="126"/>
      <c r="Q54" s="126"/>
      <c r="R54" s="126"/>
      <c r="S54" s="126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6"/>
      <c r="AG54" s="126"/>
      <c r="AH54" s="126"/>
      <c r="AI54" s="126"/>
      <c r="AJ54" s="126"/>
      <c r="AK54" s="126"/>
      <c r="AL54" s="126"/>
      <c r="AM54" s="126"/>
      <c r="AN54" s="66"/>
      <c r="AO54" s="128"/>
      <c r="AP54" s="129"/>
      <c r="AQ54" s="126"/>
      <c r="AR54" s="66"/>
      <c r="AS54" s="126"/>
      <c r="AT54" s="126"/>
      <c r="AU54" s="126"/>
      <c r="AV54" s="126"/>
      <c r="AW54" s="126"/>
      <c r="AX54" s="126"/>
      <c r="AY54" s="128"/>
      <c r="AZ54" s="130"/>
      <c r="BA54" s="131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  <c r="BM54" s="132"/>
      <c r="BN54" s="133"/>
      <c r="BO54" s="134"/>
      <c r="BP54" s="134"/>
      <c r="BQ54" s="134"/>
      <c r="BR54" s="134"/>
      <c r="BS54" s="134"/>
      <c r="BT54" s="134"/>
      <c r="BU54" s="134"/>
      <c r="BV54" s="134"/>
      <c r="BW54" s="134"/>
      <c r="BX54" s="134"/>
      <c r="BY54" s="134"/>
      <c r="BZ54" s="134"/>
      <c r="CA54" s="135"/>
      <c r="CB54" s="136"/>
      <c r="CC54" s="136"/>
      <c r="CD54" s="137"/>
      <c r="CE54" s="138"/>
      <c r="CF54" s="138"/>
      <c r="CG54" s="138"/>
      <c r="CH54" s="139"/>
      <c r="CI54" s="140"/>
      <c r="CJ54" s="141"/>
      <c r="CK54" s="141"/>
    </row>
    <row r="55" spans="1:90" s="51" customFormat="1" ht="20.25" customHeight="1" x14ac:dyDescent="0.5">
      <c r="B55" s="442" t="s">
        <v>73</v>
      </c>
      <c r="C55" s="443"/>
      <c r="D55" s="443"/>
      <c r="E55" s="443"/>
      <c r="F55" s="443"/>
      <c r="G55" s="443"/>
      <c r="H55" s="443"/>
      <c r="I55" s="443"/>
      <c r="J55" s="443"/>
      <c r="K55" s="443"/>
      <c r="L55" s="443"/>
      <c r="M55" s="443"/>
      <c r="N55" s="443"/>
      <c r="O55" s="443"/>
      <c r="P55" s="443"/>
      <c r="Q55" s="443"/>
      <c r="R55" s="443"/>
      <c r="S55" s="443"/>
      <c r="T55" s="443"/>
      <c r="U55" s="443"/>
      <c r="V55" s="443"/>
      <c r="W55" s="443"/>
      <c r="X55" s="443"/>
      <c r="Y55" s="443"/>
      <c r="Z55" s="443"/>
      <c r="AA55" s="443"/>
      <c r="AB55" s="443"/>
      <c r="AC55" s="443"/>
      <c r="AD55" s="443"/>
      <c r="AE55" s="443"/>
      <c r="AF55" s="443"/>
      <c r="AG55" s="443"/>
      <c r="AH55" s="443"/>
      <c r="AI55" s="443"/>
      <c r="AJ55" s="443"/>
      <c r="AK55" s="443"/>
      <c r="AL55" s="443"/>
      <c r="AM55" s="443"/>
      <c r="AN55" s="443"/>
      <c r="AO55" s="443"/>
      <c r="AP55" s="443"/>
      <c r="AQ55" s="443"/>
      <c r="AR55" s="443"/>
      <c r="AS55" s="443"/>
      <c r="AT55" s="443"/>
      <c r="AU55" s="443"/>
      <c r="AV55" s="443"/>
      <c r="AW55" s="443"/>
      <c r="AX55" s="443"/>
      <c r="AY55" s="444"/>
      <c r="AZ55" s="445">
        <f>SUM(AZ30:AZ53)</f>
        <v>0</v>
      </c>
      <c r="BA55" s="445"/>
      <c r="BB55" s="445"/>
      <c r="BC55" s="445"/>
      <c r="BD55" s="445"/>
      <c r="BE55" s="445"/>
      <c r="BF55" s="445"/>
      <c r="BG55" s="445"/>
      <c r="BH55" s="445"/>
      <c r="BI55" s="445"/>
      <c r="BJ55" s="445"/>
      <c r="BK55" s="445"/>
      <c r="BL55" s="445"/>
      <c r="BM55" s="445"/>
      <c r="BN55" s="446">
        <f>SUM(BN30:BN53)</f>
        <v>0</v>
      </c>
      <c r="BO55" s="447"/>
      <c r="BP55" s="447"/>
      <c r="BQ55" s="447"/>
      <c r="BR55" s="447"/>
      <c r="BS55" s="447"/>
      <c r="BT55" s="447"/>
      <c r="BU55" s="447"/>
      <c r="BV55" s="447"/>
      <c r="BW55" s="447"/>
      <c r="BX55" s="447"/>
      <c r="BY55" s="447"/>
      <c r="BZ55" s="447"/>
      <c r="CA55" s="448"/>
      <c r="CB55" s="54"/>
      <c r="CC55" s="54"/>
      <c r="CD55" s="19"/>
      <c r="CE55" s="142"/>
      <c r="CF55" s="142"/>
      <c r="CG55" s="142"/>
      <c r="CH55" s="142"/>
      <c r="CI55" s="143"/>
      <c r="CJ55" s="144"/>
      <c r="CK55" s="144"/>
      <c r="CL55" s="60"/>
    </row>
    <row r="56" spans="1:90" ht="3" customHeight="1" x14ac:dyDescent="0.25">
      <c r="B56" s="87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90"/>
      <c r="CB56" s="32"/>
      <c r="CC56" s="32"/>
      <c r="CD56" s="145"/>
      <c r="CI56" s="146"/>
      <c r="CJ56" s="146"/>
      <c r="CK56" s="146"/>
    </row>
    <row r="57" spans="1:90" s="147" customFormat="1" ht="18" customHeight="1" x14ac:dyDescent="0.25">
      <c r="B57" s="148"/>
      <c r="C57" s="149"/>
      <c r="D57" s="149"/>
      <c r="E57" s="149"/>
      <c r="F57" s="149"/>
      <c r="G57" s="149"/>
      <c r="H57" s="149"/>
      <c r="I57" s="149"/>
      <c r="J57" s="449" t="s">
        <v>74</v>
      </c>
      <c r="K57" s="449"/>
      <c r="L57" s="449"/>
      <c r="M57" s="449"/>
      <c r="N57" s="449"/>
      <c r="O57" s="449"/>
      <c r="P57" s="449"/>
      <c r="Q57" s="449"/>
      <c r="R57" s="449"/>
      <c r="S57" s="449"/>
      <c r="T57" s="449"/>
      <c r="U57" s="449"/>
      <c r="V57" s="449"/>
      <c r="W57" s="450" t="str">
        <f>("==="&amp;BAHTTEXT(BN55)&amp;"===")</f>
        <v>===ศูนย์บาทถ้วน===</v>
      </c>
      <c r="X57" s="451"/>
      <c r="Y57" s="451"/>
      <c r="Z57" s="451"/>
      <c r="AA57" s="451"/>
      <c r="AB57" s="451"/>
      <c r="AC57" s="451"/>
      <c r="AD57" s="451"/>
      <c r="AE57" s="451"/>
      <c r="AF57" s="451"/>
      <c r="AG57" s="451"/>
      <c r="AH57" s="451"/>
      <c r="AI57" s="451"/>
      <c r="AJ57" s="451"/>
      <c r="AK57" s="451"/>
      <c r="AL57" s="451"/>
      <c r="AM57" s="451"/>
      <c r="AN57" s="451"/>
      <c r="AO57" s="451"/>
      <c r="AP57" s="451"/>
      <c r="AQ57" s="451"/>
      <c r="AR57" s="451"/>
      <c r="AS57" s="451"/>
      <c r="AT57" s="451"/>
      <c r="AU57" s="451"/>
      <c r="AV57" s="451"/>
      <c r="AW57" s="451"/>
      <c r="AX57" s="451"/>
      <c r="AY57" s="451"/>
      <c r="AZ57" s="451"/>
      <c r="BA57" s="451"/>
      <c r="BB57" s="451"/>
      <c r="BC57" s="451"/>
      <c r="BD57" s="451"/>
      <c r="BE57" s="451"/>
      <c r="BF57" s="451"/>
      <c r="BG57" s="451"/>
      <c r="BH57" s="451"/>
      <c r="BI57" s="451"/>
      <c r="BJ57" s="451"/>
      <c r="BK57" s="451"/>
      <c r="BL57" s="451"/>
      <c r="BM57" s="451"/>
      <c r="BN57" s="451"/>
      <c r="BO57" s="451"/>
      <c r="BP57" s="451"/>
      <c r="BQ57" s="451"/>
      <c r="BR57" s="451"/>
      <c r="BS57" s="451"/>
      <c r="BT57" s="451"/>
      <c r="BU57" s="451"/>
      <c r="BV57" s="451"/>
      <c r="BW57" s="451"/>
      <c r="BX57" s="451"/>
      <c r="BY57" s="451"/>
      <c r="BZ57" s="452"/>
      <c r="CA57" s="150"/>
      <c r="CB57" s="151"/>
      <c r="CC57" s="151"/>
      <c r="CE57" s="149"/>
      <c r="CF57" s="149"/>
      <c r="CG57" s="152"/>
      <c r="CH57" s="152"/>
      <c r="CI57" s="414"/>
      <c r="CJ57" s="414"/>
      <c r="CK57" s="414"/>
      <c r="CL57" s="153"/>
    </row>
    <row r="58" spans="1:90" ht="3" customHeight="1" x14ac:dyDescent="0.25">
      <c r="B58" s="15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8"/>
      <c r="CB58" s="32"/>
      <c r="CC58" s="32"/>
    </row>
    <row r="59" spans="1:90" s="166" customFormat="1" ht="18.75" customHeight="1" x14ac:dyDescent="0.45">
      <c r="A59" s="155"/>
      <c r="B59" s="156" t="s">
        <v>75</v>
      </c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415"/>
      <c r="Z59" s="415"/>
      <c r="AA59" s="415"/>
      <c r="AB59" s="415"/>
      <c r="AC59" s="415"/>
      <c r="AD59" s="415"/>
      <c r="AE59" s="415"/>
      <c r="AF59" s="158" t="s">
        <v>76</v>
      </c>
      <c r="AG59" s="159"/>
      <c r="AH59" s="160"/>
      <c r="AI59" s="158" t="s">
        <v>77</v>
      </c>
      <c r="AJ59" s="161"/>
      <c r="AK59" s="162"/>
      <c r="AL59" s="160"/>
      <c r="AM59" s="162"/>
      <c r="AN59" s="162"/>
      <c r="AO59" s="162"/>
      <c r="AP59" s="162"/>
      <c r="AQ59" s="162"/>
      <c r="AR59" s="162"/>
      <c r="AS59" s="162"/>
      <c r="AT59" s="162"/>
      <c r="AU59" s="415"/>
      <c r="AV59" s="415"/>
      <c r="AW59" s="415"/>
      <c r="AX59" s="415"/>
      <c r="AY59" s="415"/>
      <c r="AZ59" s="415"/>
      <c r="BA59" s="415"/>
      <c r="BB59" s="158" t="s">
        <v>76</v>
      </c>
      <c r="BC59" s="163"/>
      <c r="BD59" s="163"/>
      <c r="BE59" s="158" t="s">
        <v>78</v>
      </c>
      <c r="BF59" s="160"/>
      <c r="BG59" s="163"/>
      <c r="BH59" s="163"/>
      <c r="BI59" s="163"/>
      <c r="BJ59" s="163"/>
      <c r="BK59" s="164"/>
      <c r="BL59" s="159"/>
      <c r="BM59" s="160"/>
      <c r="BN59" s="160"/>
      <c r="BO59" s="160"/>
      <c r="BP59" s="160"/>
      <c r="BQ59" s="415"/>
      <c r="BR59" s="415"/>
      <c r="BS59" s="415"/>
      <c r="BT59" s="415"/>
      <c r="BU59" s="415"/>
      <c r="BV59" s="415"/>
      <c r="BW59" s="415"/>
      <c r="BX59" s="158" t="s">
        <v>76</v>
      </c>
      <c r="BY59" s="160"/>
      <c r="BZ59" s="160"/>
      <c r="CA59" s="165"/>
    </row>
    <row r="60" spans="1:90" s="181" customFormat="1" ht="2.25" customHeight="1" x14ac:dyDescent="0.45">
      <c r="A60" s="155"/>
      <c r="B60" s="167"/>
      <c r="C60" s="168"/>
      <c r="D60" s="168"/>
      <c r="E60" s="169"/>
      <c r="F60" s="169"/>
      <c r="G60" s="169"/>
      <c r="H60" s="169"/>
      <c r="I60" s="170"/>
      <c r="J60" s="171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72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  <c r="AO60" s="173"/>
      <c r="AP60" s="173"/>
      <c r="AQ60" s="173"/>
      <c r="AR60" s="174"/>
      <c r="AS60" s="174"/>
      <c r="AT60" s="174"/>
      <c r="AU60" s="174"/>
      <c r="AV60" s="175"/>
      <c r="AW60" s="176"/>
      <c r="AX60" s="175"/>
      <c r="AY60" s="177"/>
      <c r="AZ60" s="177"/>
      <c r="BA60" s="177"/>
      <c r="BB60" s="177"/>
      <c r="BC60" s="178"/>
      <c r="BD60" s="178"/>
      <c r="BE60" s="178"/>
      <c r="BF60" s="178"/>
      <c r="BG60" s="178"/>
      <c r="BH60" s="178"/>
      <c r="BI60" s="178"/>
      <c r="BJ60" s="178"/>
      <c r="BK60" s="178"/>
      <c r="BL60" s="178"/>
      <c r="BM60" s="178"/>
      <c r="BN60" s="175"/>
      <c r="BO60" s="179"/>
      <c r="BP60" s="179"/>
      <c r="BQ60" s="179"/>
      <c r="BR60" s="179"/>
      <c r="BS60" s="179"/>
      <c r="BT60" s="179"/>
      <c r="BU60" s="179"/>
      <c r="BV60" s="179"/>
      <c r="BW60" s="179"/>
      <c r="BX60" s="179"/>
      <c r="BY60" s="179"/>
      <c r="BZ60" s="179"/>
      <c r="CA60" s="180"/>
    </row>
    <row r="61" spans="1:90" s="181" customFormat="1" ht="2.25" customHeight="1" x14ac:dyDescent="0.45">
      <c r="A61" s="155"/>
      <c r="B61" s="182"/>
      <c r="C61" s="183"/>
      <c r="D61" s="183"/>
      <c r="E61" s="184"/>
      <c r="F61" s="184"/>
      <c r="G61" s="184"/>
      <c r="H61" s="184"/>
      <c r="I61" s="185"/>
      <c r="J61" s="186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7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9"/>
      <c r="AS61" s="189"/>
      <c r="AT61" s="189"/>
      <c r="AU61" s="189"/>
      <c r="AV61" s="190"/>
      <c r="AW61" s="191"/>
      <c r="AX61" s="190"/>
      <c r="AY61" s="192"/>
      <c r="AZ61" s="192"/>
      <c r="BA61" s="192"/>
      <c r="BB61" s="192"/>
      <c r="BC61" s="193"/>
      <c r="BD61" s="193"/>
      <c r="BE61" s="193"/>
      <c r="BF61" s="193"/>
      <c r="BG61" s="193"/>
      <c r="BH61" s="193"/>
      <c r="BI61" s="193"/>
      <c r="BJ61" s="193"/>
      <c r="BK61" s="193"/>
      <c r="BL61" s="193"/>
      <c r="BM61" s="193"/>
      <c r="BN61" s="190"/>
      <c r="BO61" s="194"/>
      <c r="BP61" s="194"/>
      <c r="BQ61" s="194"/>
      <c r="BR61" s="194"/>
      <c r="BS61" s="194"/>
      <c r="BT61" s="194"/>
      <c r="BU61" s="194"/>
      <c r="BV61" s="194"/>
      <c r="BW61" s="194"/>
      <c r="BX61" s="194"/>
      <c r="BY61" s="194"/>
      <c r="BZ61" s="194"/>
      <c r="CA61" s="195"/>
    </row>
    <row r="62" spans="1:90" s="181" customFormat="1" ht="16.5" customHeight="1" x14ac:dyDescent="0.45">
      <c r="A62" s="155"/>
      <c r="B62" s="196" t="s">
        <v>7</v>
      </c>
      <c r="C62" s="197"/>
      <c r="D62" s="198"/>
      <c r="E62" s="198"/>
      <c r="F62" s="198"/>
      <c r="G62" s="198"/>
      <c r="H62" s="198"/>
      <c r="I62" s="198"/>
      <c r="J62" s="199" t="s">
        <v>37</v>
      </c>
      <c r="K62" s="198" t="s">
        <v>79</v>
      </c>
      <c r="L62" s="198"/>
      <c r="M62" s="198"/>
      <c r="N62" s="435"/>
      <c r="O62" s="436"/>
      <c r="P62" s="198" t="s">
        <v>80</v>
      </c>
      <c r="Q62" s="198"/>
      <c r="R62" s="198"/>
      <c r="S62" s="198"/>
      <c r="T62" s="198"/>
      <c r="U62" s="198"/>
      <c r="X62" s="198"/>
      <c r="Z62" s="200"/>
      <c r="AA62" s="200"/>
      <c r="AB62" s="200"/>
      <c r="AC62" s="200"/>
      <c r="AD62" s="200"/>
      <c r="AE62" s="200"/>
      <c r="AF62" s="200"/>
      <c r="AG62" s="200"/>
      <c r="AH62" s="435"/>
      <c r="AI62" s="436"/>
      <c r="AJ62" s="198" t="s">
        <v>81</v>
      </c>
      <c r="AK62" s="198"/>
      <c r="AL62" s="198"/>
      <c r="AM62" s="200"/>
      <c r="AN62" s="200"/>
      <c r="AO62" s="200"/>
      <c r="AP62" s="200"/>
      <c r="AQ62" s="200"/>
      <c r="AR62" s="200"/>
      <c r="AS62" s="200"/>
      <c r="AT62" s="201"/>
      <c r="AU62" s="201"/>
      <c r="AV62" s="202"/>
      <c r="AW62" s="203"/>
      <c r="AX62" s="202"/>
      <c r="AY62" s="202"/>
      <c r="AZ62" s="435"/>
      <c r="BA62" s="436"/>
      <c r="BB62" s="198" t="s">
        <v>82</v>
      </c>
      <c r="BC62" s="198"/>
      <c r="BD62" s="198"/>
      <c r="BE62" s="204"/>
      <c r="BF62" s="204"/>
      <c r="BG62" s="204"/>
      <c r="BH62" s="204"/>
      <c r="BI62" s="204"/>
      <c r="BJ62" s="204"/>
      <c r="BK62" s="204"/>
      <c r="BL62" s="176"/>
      <c r="BM62" s="176"/>
      <c r="BN62" s="175"/>
      <c r="BO62" s="179"/>
      <c r="BP62" s="179"/>
      <c r="BQ62" s="179"/>
      <c r="BR62" s="179"/>
      <c r="BS62" s="179"/>
      <c r="BT62" s="179"/>
      <c r="BU62" s="179"/>
      <c r="BV62" s="179"/>
      <c r="BW62" s="179"/>
      <c r="BX62" s="179"/>
      <c r="BY62" s="179"/>
      <c r="BZ62" s="179"/>
      <c r="CA62" s="205"/>
    </row>
    <row r="63" spans="1:90" s="181" customFormat="1" ht="3" customHeight="1" x14ac:dyDescent="0.45">
      <c r="A63" s="155"/>
      <c r="B63" s="206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179"/>
      <c r="Y63" s="179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  <c r="AO63" s="208"/>
      <c r="AP63" s="208"/>
      <c r="AQ63" s="208"/>
      <c r="AR63" s="208"/>
      <c r="AS63" s="208"/>
      <c r="AT63" s="209"/>
      <c r="AU63" s="209"/>
      <c r="AV63" s="175"/>
      <c r="AW63" s="177"/>
      <c r="AX63" s="175"/>
      <c r="AY63" s="175"/>
      <c r="AZ63" s="177"/>
      <c r="BA63" s="177"/>
      <c r="BB63" s="177"/>
      <c r="BC63" s="178"/>
      <c r="BD63" s="178"/>
      <c r="BE63" s="178"/>
      <c r="BF63" s="178"/>
      <c r="BG63" s="178"/>
      <c r="BH63" s="178"/>
      <c r="BI63" s="178"/>
      <c r="BJ63" s="178"/>
      <c r="BK63" s="178"/>
      <c r="BL63" s="178"/>
      <c r="BM63" s="178"/>
      <c r="BN63" s="175"/>
      <c r="BO63" s="179"/>
      <c r="BP63" s="179"/>
      <c r="BQ63" s="179"/>
      <c r="BR63" s="179"/>
      <c r="BS63" s="179"/>
      <c r="BT63" s="179"/>
      <c r="BU63" s="179"/>
      <c r="BV63" s="179"/>
      <c r="BW63" s="179"/>
      <c r="BX63" s="179"/>
      <c r="BY63" s="179"/>
      <c r="BZ63" s="179"/>
      <c r="CA63" s="180"/>
    </row>
    <row r="64" spans="1:90" s="54" customFormat="1" ht="17.25" customHeight="1" x14ac:dyDescent="0.25">
      <c r="B64" s="210" t="s">
        <v>83</v>
      </c>
      <c r="C64" s="211"/>
      <c r="D64" s="211"/>
      <c r="E64" s="211"/>
      <c r="F64" s="211"/>
      <c r="G64" s="211"/>
      <c r="H64" s="211"/>
      <c r="I64" s="211"/>
      <c r="J64" s="212" t="s">
        <v>84</v>
      </c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4"/>
      <c r="Z64" s="437" t="s">
        <v>85</v>
      </c>
      <c r="AA64" s="438"/>
      <c r="AB64" s="438"/>
      <c r="AC64" s="438"/>
      <c r="AD64" s="438"/>
      <c r="AE64" s="438"/>
      <c r="AF64" s="438"/>
      <c r="AG64" s="438"/>
      <c r="AH64" s="438"/>
      <c r="AI64" s="438"/>
      <c r="AJ64" s="438"/>
      <c r="AK64" s="438"/>
      <c r="AL64" s="438"/>
      <c r="AM64" s="438"/>
      <c r="AN64" s="438"/>
      <c r="AO64" s="438"/>
      <c r="AP64" s="438"/>
      <c r="AQ64" s="438"/>
      <c r="AR64" s="438"/>
      <c r="AS64" s="438"/>
      <c r="AT64" s="438"/>
      <c r="AU64" s="438"/>
      <c r="AV64" s="438"/>
      <c r="AW64" s="438"/>
      <c r="AX64" s="438"/>
      <c r="AY64" s="438"/>
      <c r="AZ64" s="438"/>
      <c r="BA64" s="438"/>
      <c r="BB64" s="438"/>
      <c r="BC64" s="438"/>
      <c r="BD64" s="438"/>
      <c r="BE64" s="438"/>
      <c r="BF64" s="438"/>
      <c r="BG64" s="438"/>
      <c r="BH64" s="438"/>
      <c r="BI64" s="438"/>
      <c r="BJ64" s="438"/>
      <c r="BK64" s="438"/>
      <c r="BL64" s="438"/>
      <c r="BM64" s="438"/>
      <c r="BN64" s="438"/>
      <c r="BO64" s="438"/>
      <c r="BP64" s="438"/>
      <c r="BQ64" s="438"/>
      <c r="BR64" s="438"/>
      <c r="BS64" s="438"/>
      <c r="BT64" s="438"/>
      <c r="BU64" s="438"/>
      <c r="BV64" s="438"/>
      <c r="BW64" s="438"/>
      <c r="BX64" s="438"/>
      <c r="BY64" s="438"/>
      <c r="BZ64" s="438"/>
      <c r="CA64" s="439"/>
      <c r="CE64" s="55"/>
      <c r="CL64" s="60"/>
    </row>
    <row r="65" spans="1:90" s="54" customFormat="1" ht="17.25" customHeight="1" x14ac:dyDescent="0.25">
      <c r="B65" s="215"/>
      <c r="C65" s="55"/>
      <c r="D65" s="55"/>
      <c r="E65" s="55"/>
      <c r="F65" s="55"/>
      <c r="G65" s="55"/>
      <c r="H65" s="55"/>
      <c r="I65" s="55"/>
      <c r="J65" s="216" t="s">
        <v>86</v>
      </c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217"/>
      <c r="Z65" s="218"/>
      <c r="AA65" s="18"/>
      <c r="AB65" s="18"/>
      <c r="AC65" s="18"/>
      <c r="AD65" s="18"/>
      <c r="AE65" s="18"/>
      <c r="AF65" s="18"/>
      <c r="AG65" s="18"/>
      <c r="AH65" s="219" t="s">
        <v>6</v>
      </c>
      <c r="AI65" s="18"/>
      <c r="AJ65" s="440"/>
      <c r="AK65" s="440"/>
      <c r="AL65" s="440"/>
      <c r="AM65" s="440"/>
      <c r="AN65" s="440"/>
      <c r="AO65" s="440"/>
      <c r="AP65" s="440"/>
      <c r="AQ65" s="440"/>
      <c r="AR65" s="440"/>
      <c r="AS65" s="440"/>
      <c r="AT65" s="440"/>
      <c r="AU65" s="440"/>
      <c r="AV65" s="440"/>
      <c r="AW65" s="440"/>
      <c r="AX65" s="440"/>
      <c r="AY65" s="440"/>
      <c r="AZ65" s="440"/>
      <c r="BA65" s="440"/>
      <c r="BB65" s="440"/>
      <c r="BC65" s="440"/>
      <c r="BD65" s="440"/>
      <c r="BE65" s="440"/>
      <c r="BF65" s="440"/>
      <c r="BG65" s="440"/>
      <c r="BH65" s="440"/>
      <c r="BI65" s="440"/>
      <c r="BJ65" s="440"/>
      <c r="BK65" s="440"/>
      <c r="BL65" s="440"/>
      <c r="BM65" s="440"/>
      <c r="BN65" s="15" t="s">
        <v>7</v>
      </c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217"/>
      <c r="CE65" s="55"/>
      <c r="CL65" s="60"/>
    </row>
    <row r="66" spans="1:90" s="54" customFormat="1" ht="17.25" customHeight="1" x14ac:dyDescent="0.25">
      <c r="B66" s="215"/>
      <c r="C66" s="55"/>
      <c r="D66" s="55"/>
      <c r="E66" s="220"/>
      <c r="F66" s="220"/>
      <c r="G66" s="220"/>
      <c r="H66" s="220"/>
      <c r="I66" s="151"/>
      <c r="J66" s="216" t="s">
        <v>87</v>
      </c>
      <c r="K66" s="151"/>
      <c r="L66" s="151"/>
      <c r="Y66" s="221"/>
      <c r="Z66" s="222"/>
      <c r="AJ66" s="213"/>
      <c r="AK66" s="213"/>
      <c r="AL66" s="213"/>
      <c r="AM66" s="213"/>
      <c r="AN66" s="441" t="str">
        <f>+AP52</f>
        <v/>
      </c>
      <c r="AO66" s="441"/>
      <c r="AP66" s="441"/>
      <c r="AQ66" s="441"/>
      <c r="AR66" s="441"/>
      <c r="AS66" s="441"/>
      <c r="AT66" s="441"/>
      <c r="AU66" s="441"/>
      <c r="AV66" s="441"/>
      <c r="AW66" s="441"/>
      <c r="AX66" s="441"/>
      <c r="AY66" s="441"/>
      <c r="AZ66" s="441"/>
      <c r="BA66" s="441"/>
      <c r="BB66" s="441"/>
      <c r="BC66" s="441"/>
      <c r="BD66" s="441"/>
      <c r="BE66" s="441"/>
      <c r="BF66" s="441"/>
      <c r="BG66" s="441"/>
      <c r="BH66" s="441"/>
      <c r="BI66" s="441"/>
      <c r="BJ66" s="213"/>
      <c r="BK66" s="213"/>
      <c r="BL66" s="213"/>
      <c r="BM66" s="213"/>
      <c r="CA66" s="221"/>
      <c r="CE66" s="55"/>
      <c r="CL66" s="60"/>
    </row>
    <row r="67" spans="1:90" s="54" customFormat="1" ht="15" customHeight="1" x14ac:dyDescent="0.25">
      <c r="B67" s="223"/>
      <c r="C67" s="224"/>
      <c r="D67" s="224"/>
      <c r="E67" s="225"/>
      <c r="F67" s="225"/>
      <c r="G67" s="225"/>
      <c r="H67" s="225"/>
      <c r="I67" s="226"/>
      <c r="J67" s="227" t="s">
        <v>88</v>
      </c>
      <c r="K67" s="226"/>
      <c r="L67" s="226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9"/>
      <c r="Z67" s="154"/>
      <c r="AA67" s="228"/>
      <c r="AB67" s="228"/>
      <c r="AC67" s="228"/>
      <c r="AD67" s="228"/>
      <c r="AE67" s="228"/>
      <c r="AF67" s="228"/>
      <c r="AG67" s="228"/>
      <c r="AH67" s="228"/>
      <c r="AI67" s="228"/>
      <c r="AJ67" s="228"/>
      <c r="AK67" s="228"/>
      <c r="AL67" s="228"/>
      <c r="AM67" s="228"/>
      <c r="AN67" s="228"/>
      <c r="AO67" s="228"/>
      <c r="AP67" s="228"/>
      <c r="AQ67" s="230" t="s">
        <v>89</v>
      </c>
      <c r="AR67" s="230"/>
      <c r="AS67" s="230"/>
      <c r="AT67" s="230"/>
      <c r="AU67" s="230"/>
      <c r="AV67" s="230"/>
      <c r="AW67" s="230"/>
      <c r="AX67" s="230"/>
      <c r="AY67" s="230"/>
      <c r="AZ67" s="230"/>
      <c r="BA67" s="230"/>
      <c r="BB67" s="230"/>
      <c r="BC67" s="230"/>
      <c r="BD67" s="230"/>
      <c r="BE67" s="230"/>
      <c r="BF67" s="230"/>
      <c r="BG67" s="230"/>
      <c r="BH67" s="230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9"/>
      <c r="CE67" s="55"/>
      <c r="CL67" s="60"/>
    </row>
    <row r="68" spans="1:90" s="9" customFormat="1" ht="14.25" customHeight="1" x14ac:dyDescent="0.25">
      <c r="B68" s="9" t="s">
        <v>90</v>
      </c>
      <c r="E68" s="10"/>
      <c r="F68" s="10"/>
      <c r="G68" s="10"/>
      <c r="H68" s="10"/>
      <c r="Y68" s="9" t="s">
        <v>13</v>
      </c>
      <c r="CL68" s="11"/>
    </row>
    <row r="69" spans="1:90" s="9" customFormat="1" ht="14.25" customHeight="1" x14ac:dyDescent="0.25">
      <c r="E69" s="10"/>
      <c r="F69" s="10"/>
      <c r="G69" s="10"/>
      <c r="H69" s="10"/>
      <c r="Y69" s="9" t="s">
        <v>14</v>
      </c>
      <c r="CL69" s="11"/>
    </row>
    <row r="70" spans="1:90" s="9" customFormat="1" ht="14.25" customHeight="1" x14ac:dyDescent="0.25">
      <c r="E70" s="10"/>
      <c r="F70" s="10"/>
      <c r="G70" s="10"/>
      <c r="H70" s="10"/>
      <c r="Y70" s="9" t="s">
        <v>15</v>
      </c>
      <c r="CL70" s="11"/>
    </row>
    <row r="71" spans="1:90" s="231" customFormat="1" ht="3.75" customHeight="1" x14ac:dyDescent="0.5">
      <c r="E71" s="232"/>
      <c r="F71" s="232"/>
      <c r="G71" s="232"/>
      <c r="H71" s="232"/>
      <c r="I71" s="49"/>
      <c r="J71" s="49"/>
      <c r="K71" s="49"/>
      <c r="L71" s="49"/>
      <c r="CL71" s="233"/>
    </row>
    <row r="72" spans="1:90" s="231" customFormat="1" ht="3.75" customHeight="1" x14ac:dyDescent="0.5">
      <c r="E72" s="232"/>
      <c r="F72" s="232"/>
      <c r="G72" s="232"/>
      <c r="H72" s="232"/>
      <c r="I72" s="49"/>
      <c r="J72" s="49"/>
      <c r="K72" s="49"/>
      <c r="L72" s="49"/>
      <c r="CL72" s="233"/>
    </row>
    <row r="73" spans="1:90" s="231" customFormat="1" ht="3.75" customHeight="1" x14ac:dyDescent="0.5">
      <c r="E73" s="232"/>
      <c r="F73" s="232"/>
      <c r="G73" s="232"/>
      <c r="H73" s="232"/>
      <c r="I73" s="49"/>
      <c r="J73" s="49"/>
      <c r="K73" s="49"/>
      <c r="L73" s="49"/>
      <c r="CL73" s="233"/>
    </row>
    <row r="74" spans="1:90" s="231" customFormat="1" ht="3.75" customHeight="1" x14ac:dyDescent="0.5">
      <c r="E74" s="232"/>
      <c r="F74" s="232"/>
      <c r="G74" s="232"/>
      <c r="H74" s="232"/>
      <c r="I74" s="49"/>
      <c r="J74" s="49"/>
      <c r="K74" s="49"/>
      <c r="L74" s="49"/>
      <c r="O74" s="234"/>
      <c r="CL74" s="233"/>
    </row>
    <row r="75" spans="1:90" s="54" customFormat="1" ht="3.75" customHeight="1" x14ac:dyDescent="0.5">
      <c r="E75" s="34"/>
      <c r="F75" s="34"/>
      <c r="G75" s="34"/>
      <c r="H75" s="34"/>
      <c r="I75" s="142"/>
      <c r="J75" s="142"/>
      <c r="K75" s="142"/>
      <c r="L75" s="142"/>
      <c r="M75" s="235"/>
      <c r="N75" s="235"/>
      <c r="O75" s="235"/>
      <c r="P75" s="235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  <c r="AL75" s="146"/>
      <c r="AM75" s="146"/>
      <c r="AN75" s="146"/>
      <c r="AO75" s="146"/>
      <c r="AP75" s="146"/>
      <c r="AQ75" s="236"/>
      <c r="AR75" s="236"/>
      <c r="AS75" s="236"/>
      <c r="AT75" s="236"/>
      <c r="AU75" s="236"/>
      <c r="AV75" s="236"/>
      <c r="AW75" s="236"/>
      <c r="AX75" s="236"/>
      <c r="AY75" s="236"/>
      <c r="AZ75" s="236"/>
      <c r="BA75" s="236"/>
      <c r="BB75" s="236"/>
      <c r="BC75" s="236"/>
      <c r="BD75" s="236"/>
      <c r="BE75" s="236"/>
      <c r="BF75" s="236"/>
      <c r="BG75" s="236"/>
      <c r="BH75" s="236"/>
      <c r="BI75" s="236"/>
      <c r="BJ75" s="236"/>
      <c r="BK75" s="236"/>
      <c r="BL75" s="236"/>
      <c r="BM75" s="236"/>
      <c r="BN75" s="236"/>
      <c r="CL75" s="60"/>
    </row>
    <row r="76" spans="1:90" s="54" customFormat="1" ht="3.75" customHeight="1" x14ac:dyDescent="0.5">
      <c r="E76" s="232"/>
      <c r="F76" s="232"/>
      <c r="G76" s="232"/>
      <c r="H76" s="232"/>
      <c r="I76" s="49"/>
      <c r="J76" s="49"/>
      <c r="K76" s="49"/>
      <c r="L76" s="49"/>
      <c r="M76" s="235"/>
      <c r="N76" s="235"/>
      <c r="O76" s="235"/>
      <c r="P76" s="235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6"/>
      <c r="AM76" s="146"/>
      <c r="AN76" s="146"/>
      <c r="AO76" s="146"/>
      <c r="AP76" s="146"/>
      <c r="AQ76" s="236"/>
      <c r="AR76" s="236"/>
      <c r="AS76" s="236"/>
      <c r="AT76" s="236"/>
      <c r="AU76" s="236"/>
      <c r="AV76" s="236"/>
      <c r="AW76" s="236"/>
      <c r="AX76" s="236"/>
      <c r="AY76" s="236"/>
      <c r="AZ76" s="236"/>
      <c r="BA76" s="236"/>
      <c r="BB76" s="236"/>
      <c r="BC76" s="236"/>
      <c r="BD76" s="236"/>
      <c r="BE76" s="236"/>
      <c r="BF76" s="236"/>
      <c r="BG76" s="236"/>
      <c r="BH76" s="236"/>
      <c r="BI76" s="236"/>
      <c r="BJ76" s="236"/>
      <c r="BK76" s="236"/>
      <c r="BL76" s="236"/>
      <c r="BM76" s="236"/>
      <c r="BN76" s="236"/>
      <c r="CL76" s="60"/>
    </row>
    <row r="77" spans="1:90" s="54" customFormat="1" ht="3.75" customHeight="1" x14ac:dyDescent="0.5">
      <c r="E77" s="232"/>
      <c r="F77" s="232"/>
      <c r="G77" s="232"/>
      <c r="H77" s="232"/>
      <c r="I77" s="49"/>
      <c r="J77" s="49"/>
      <c r="K77" s="49"/>
      <c r="L77" s="49"/>
      <c r="M77" s="235"/>
      <c r="N77" s="235"/>
      <c r="O77" s="235"/>
      <c r="P77" s="235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6"/>
      <c r="AM77" s="146"/>
      <c r="AN77" s="146"/>
      <c r="AO77" s="146"/>
      <c r="AP77" s="146"/>
      <c r="AQ77" s="236"/>
      <c r="AR77" s="236"/>
      <c r="AS77" s="236"/>
      <c r="AT77" s="236"/>
      <c r="AU77" s="236"/>
      <c r="AV77" s="236"/>
      <c r="AW77" s="236"/>
      <c r="AX77" s="236"/>
      <c r="AY77" s="236"/>
      <c r="AZ77" s="236"/>
      <c r="BA77" s="236"/>
      <c r="BB77" s="236"/>
      <c r="BC77" s="236"/>
      <c r="BD77" s="236"/>
      <c r="BE77" s="236"/>
      <c r="BF77" s="236"/>
      <c r="BG77" s="236"/>
      <c r="BH77" s="236"/>
      <c r="BI77" s="236"/>
      <c r="BJ77" s="236"/>
      <c r="BK77" s="236"/>
      <c r="BL77" s="236"/>
      <c r="BM77" s="236"/>
      <c r="BN77" s="236"/>
      <c r="CL77" s="60"/>
    </row>
    <row r="78" spans="1:90" s="54" customFormat="1" ht="3.75" customHeight="1" x14ac:dyDescent="0.5">
      <c r="E78" s="232"/>
      <c r="F78" s="232"/>
      <c r="G78" s="232"/>
      <c r="H78" s="232"/>
      <c r="I78" s="49"/>
      <c r="J78" s="49"/>
      <c r="K78" s="49"/>
      <c r="L78" s="49"/>
      <c r="M78" s="235"/>
      <c r="N78" s="235"/>
      <c r="O78" s="235"/>
      <c r="P78" s="235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46"/>
      <c r="AQ78" s="236"/>
      <c r="AR78" s="236"/>
      <c r="AS78" s="236"/>
      <c r="AT78" s="236"/>
      <c r="AU78" s="236"/>
      <c r="AV78" s="236"/>
      <c r="AW78" s="236"/>
      <c r="AX78" s="236"/>
      <c r="AY78" s="236"/>
      <c r="AZ78" s="236"/>
      <c r="BA78" s="236"/>
      <c r="BB78" s="236"/>
      <c r="BC78" s="236"/>
      <c r="BD78" s="236"/>
      <c r="BE78" s="236"/>
      <c r="BF78" s="236"/>
      <c r="BG78" s="236"/>
      <c r="BH78" s="236"/>
      <c r="BI78" s="236"/>
      <c r="BJ78" s="236"/>
      <c r="BK78" s="236"/>
      <c r="BL78" s="236"/>
      <c r="BM78" s="236"/>
      <c r="BN78" s="236"/>
      <c r="CL78" s="60"/>
    </row>
    <row r="79" spans="1:90" s="54" customFormat="1" ht="3.75" customHeight="1" x14ac:dyDescent="0.5">
      <c r="E79" s="232"/>
      <c r="F79" s="232"/>
      <c r="G79" s="232"/>
      <c r="H79" s="232"/>
      <c r="I79" s="49"/>
      <c r="J79" s="49"/>
      <c r="K79" s="49"/>
      <c r="L79" s="49"/>
      <c r="M79" s="235"/>
      <c r="N79" s="235"/>
      <c r="O79" s="235"/>
      <c r="P79" s="235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236"/>
      <c r="AR79" s="236"/>
      <c r="AS79" s="236"/>
      <c r="AT79" s="236"/>
      <c r="AU79" s="236"/>
      <c r="AV79" s="236"/>
      <c r="AW79" s="236"/>
      <c r="AX79" s="236"/>
      <c r="AY79" s="236"/>
      <c r="AZ79" s="236"/>
      <c r="BA79" s="236"/>
      <c r="BB79" s="236"/>
      <c r="BC79" s="236"/>
      <c r="BD79" s="236"/>
      <c r="BE79" s="236"/>
      <c r="BF79" s="236"/>
      <c r="BG79" s="236"/>
      <c r="BH79" s="236"/>
      <c r="BI79" s="236"/>
      <c r="BJ79" s="236"/>
      <c r="BK79" s="236"/>
      <c r="BL79" s="236"/>
      <c r="BM79" s="236"/>
      <c r="BN79" s="236"/>
      <c r="CL79" s="60"/>
    </row>
    <row r="80" spans="1:90" s="54" customFormat="1" ht="3.75" customHeight="1" x14ac:dyDescent="0.5">
      <c r="A80" s="18"/>
      <c r="E80" s="34"/>
      <c r="F80" s="34"/>
      <c r="G80" s="34"/>
      <c r="H80" s="34"/>
      <c r="I80" s="142"/>
      <c r="J80" s="142"/>
      <c r="K80" s="142"/>
      <c r="L80" s="142"/>
      <c r="M80" s="235"/>
      <c r="N80" s="235"/>
      <c r="O80" s="235"/>
      <c r="P80" s="235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46"/>
      <c r="AO80" s="146"/>
      <c r="AP80" s="146"/>
      <c r="AQ80" s="236"/>
      <c r="AR80" s="236"/>
      <c r="AS80" s="236"/>
      <c r="AT80" s="236"/>
      <c r="AU80" s="236"/>
      <c r="AV80" s="236"/>
      <c r="AW80" s="236"/>
      <c r="AX80" s="236"/>
      <c r="AY80" s="236"/>
      <c r="AZ80" s="236"/>
      <c r="BA80" s="236"/>
      <c r="BB80" s="236"/>
      <c r="BC80" s="236"/>
      <c r="BD80" s="236"/>
      <c r="BE80" s="236"/>
      <c r="BF80" s="236"/>
      <c r="BG80" s="236"/>
      <c r="BH80" s="236"/>
      <c r="BI80" s="236"/>
      <c r="BJ80" s="236"/>
      <c r="BK80" s="236"/>
      <c r="BL80" s="236"/>
      <c r="BM80" s="236"/>
      <c r="BN80" s="236"/>
      <c r="CL80" s="60"/>
    </row>
    <row r="81" spans="2:90" s="54" customFormat="1" ht="3.75" customHeight="1" x14ac:dyDescent="0.5">
      <c r="E81" s="237"/>
      <c r="F81" s="237"/>
      <c r="G81" s="237"/>
      <c r="H81" s="237"/>
      <c r="I81" s="238"/>
      <c r="J81" s="238"/>
      <c r="K81" s="238"/>
      <c r="L81" s="238"/>
      <c r="M81" s="239"/>
      <c r="N81" s="239"/>
      <c r="O81" s="239"/>
      <c r="P81" s="239"/>
      <c r="Q81" s="239"/>
      <c r="R81" s="239"/>
      <c r="S81" s="239"/>
      <c r="T81" s="239"/>
      <c r="U81" s="239"/>
      <c r="V81" s="239"/>
      <c r="W81" s="239"/>
      <c r="X81" s="239"/>
      <c r="Y81" s="239"/>
      <c r="Z81" s="239"/>
      <c r="AA81" s="239"/>
      <c r="AB81" s="239"/>
      <c r="AC81" s="239"/>
      <c r="AD81" s="239"/>
      <c r="AE81" s="239"/>
      <c r="AF81" s="239"/>
      <c r="AG81" s="239"/>
      <c r="AH81" s="239"/>
      <c r="AI81" s="239"/>
      <c r="AJ81" s="239"/>
      <c r="AK81" s="239"/>
      <c r="AL81" s="239"/>
      <c r="AM81" s="239"/>
      <c r="AN81" s="239"/>
      <c r="AO81" s="239"/>
      <c r="AP81" s="23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  <c r="BI81" s="149"/>
      <c r="BJ81" s="149"/>
      <c r="BK81" s="149"/>
      <c r="BL81" s="149"/>
      <c r="BM81" s="149"/>
      <c r="BN81" s="149"/>
      <c r="CL81" s="60"/>
    </row>
    <row r="82" spans="2:90" s="54" customFormat="1" ht="3.75" customHeight="1" x14ac:dyDescent="0.5">
      <c r="E82" s="237"/>
      <c r="F82" s="237"/>
      <c r="G82" s="237"/>
      <c r="H82" s="237"/>
      <c r="I82" s="238"/>
      <c r="J82" s="238"/>
      <c r="K82" s="238"/>
      <c r="L82" s="238"/>
      <c r="M82" s="239"/>
      <c r="N82" s="239"/>
      <c r="O82" s="239"/>
      <c r="P82" s="239"/>
      <c r="Q82" s="239"/>
      <c r="R82" s="239"/>
      <c r="S82" s="239"/>
      <c r="T82" s="239"/>
      <c r="U82" s="239"/>
      <c r="V82" s="239"/>
      <c r="W82" s="239"/>
      <c r="X82" s="239"/>
      <c r="Y82" s="239"/>
      <c r="Z82" s="239"/>
      <c r="AA82" s="239"/>
      <c r="AB82" s="239"/>
      <c r="AC82" s="239"/>
      <c r="AD82" s="239"/>
      <c r="AE82" s="239"/>
      <c r="AF82" s="239"/>
      <c r="AG82" s="239"/>
      <c r="AH82" s="239"/>
      <c r="AI82" s="239"/>
      <c r="AJ82" s="239"/>
      <c r="AK82" s="239"/>
      <c r="AL82" s="239"/>
      <c r="AM82" s="239"/>
      <c r="AN82" s="239"/>
      <c r="AO82" s="239"/>
      <c r="AP82" s="23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  <c r="BI82" s="149"/>
      <c r="BJ82" s="149"/>
      <c r="BK82" s="149"/>
      <c r="BL82" s="149"/>
      <c r="BM82" s="149"/>
      <c r="BN82" s="149"/>
      <c r="CL82" s="60"/>
    </row>
    <row r="83" spans="2:90" s="54" customFormat="1" ht="3.75" customHeight="1" x14ac:dyDescent="0.5">
      <c r="E83" s="237"/>
      <c r="F83" s="237"/>
      <c r="G83" s="237"/>
      <c r="H83" s="237"/>
      <c r="I83" s="238"/>
      <c r="J83" s="238"/>
      <c r="K83" s="238"/>
      <c r="L83" s="238"/>
      <c r="M83" s="239"/>
      <c r="N83" s="239"/>
      <c r="O83" s="239"/>
      <c r="P83" s="239"/>
      <c r="Q83" s="239"/>
      <c r="R83" s="239"/>
      <c r="S83" s="239"/>
      <c r="T83" s="239"/>
      <c r="U83" s="239"/>
      <c r="V83" s="239"/>
      <c r="W83" s="239"/>
      <c r="X83" s="239"/>
      <c r="Y83" s="239"/>
      <c r="Z83" s="239"/>
      <c r="AA83" s="239"/>
      <c r="AB83" s="239"/>
      <c r="AC83" s="239"/>
      <c r="AD83" s="239"/>
      <c r="AE83" s="239"/>
      <c r="AF83" s="239"/>
      <c r="AG83" s="239"/>
      <c r="AH83" s="239"/>
      <c r="AI83" s="239"/>
      <c r="AJ83" s="239"/>
      <c r="AK83" s="239"/>
      <c r="AL83" s="239"/>
      <c r="AM83" s="239"/>
      <c r="AN83" s="239"/>
      <c r="AO83" s="239"/>
      <c r="AP83" s="23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  <c r="BH83" s="149"/>
      <c r="BI83" s="149"/>
      <c r="BJ83" s="149"/>
      <c r="BK83" s="149"/>
      <c r="BL83" s="149"/>
      <c r="BM83" s="149"/>
      <c r="BN83" s="149"/>
      <c r="CL83" s="60"/>
    </row>
    <row r="84" spans="2:90" s="54" customFormat="1" ht="3.75" customHeight="1" x14ac:dyDescent="0.5">
      <c r="E84" s="237"/>
      <c r="F84" s="237"/>
      <c r="G84" s="237"/>
      <c r="H84" s="237"/>
      <c r="I84" s="238"/>
      <c r="J84" s="238"/>
      <c r="K84" s="238"/>
      <c r="L84" s="238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239"/>
      <c r="X84" s="239"/>
      <c r="Y84" s="239"/>
      <c r="Z84" s="239"/>
      <c r="AA84" s="239"/>
      <c r="AB84" s="239"/>
      <c r="AC84" s="239"/>
      <c r="AD84" s="239"/>
      <c r="AE84" s="239"/>
      <c r="AF84" s="239"/>
      <c r="AG84" s="239"/>
      <c r="AH84" s="239"/>
      <c r="AI84" s="239"/>
      <c r="AJ84" s="239"/>
      <c r="AK84" s="239"/>
      <c r="AL84" s="239"/>
      <c r="AM84" s="239"/>
      <c r="AN84" s="239"/>
      <c r="AO84" s="239"/>
      <c r="AP84" s="23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  <c r="BI84" s="149"/>
      <c r="BJ84" s="149"/>
      <c r="BK84" s="149"/>
      <c r="BL84" s="149"/>
      <c r="BM84" s="149"/>
      <c r="BN84" s="149"/>
      <c r="CL84" s="60"/>
    </row>
    <row r="85" spans="2:90" s="32" customFormat="1" ht="3.6" customHeight="1" x14ac:dyDescent="0.5">
      <c r="J85" s="142"/>
      <c r="K85" s="142"/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  <c r="Z85" s="239"/>
      <c r="AA85" s="239"/>
      <c r="AB85" s="239"/>
      <c r="AC85" s="239"/>
      <c r="AD85" s="239"/>
      <c r="AE85" s="239"/>
      <c r="AF85" s="239"/>
      <c r="AG85" s="239"/>
      <c r="AH85" s="239"/>
      <c r="AI85" s="239"/>
      <c r="AJ85" s="239"/>
      <c r="AK85" s="239"/>
      <c r="AL85" s="239"/>
      <c r="AM85" s="239"/>
      <c r="AN85" s="239"/>
      <c r="AO85" s="239"/>
      <c r="AP85" s="23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  <c r="BH85" s="149"/>
      <c r="BI85" s="149"/>
      <c r="BJ85" s="149"/>
      <c r="BK85" s="149"/>
      <c r="BL85" s="149"/>
      <c r="BM85" s="149"/>
      <c r="BN85" s="149"/>
      <c r="CC85" s="240"/>
      <c r="CK85" s="240"/>
      <c r="CL85" s="37"/>
    </row>
    <row r="86" spans="2:90" s="32" customFormat="1" ht="3.6" customHeight="1" x14ac:dyDescent="0.25">
      <c r="I86" s="142"/>
      <c r="J86" s="142"/>
      <c r="K86" s="142"/>
      <c r="BN86" s="241"/>
      <c r="BO86" s="241"/>
      <c r="BP86" s="241"/>
      <c r="BQ86" s="241"/>
      <c r="BR86" s="241"/>
      <c r="BS86" s="241"/>
      <c r="BT86" s="241"/>
      <c r="BU86" s="241"/>
      <c r="BV86" s="241"/>
      <c r="BW86" s="241"/>
      <c r="BX86" s="241"/>
      <c r="BY86" s="241"/>
      <c r="BZ86" s="241"/>
      <c r="CC86" s="240"/>
      <c r="CG86" s="432"/>
      <c r="CH86" s="432"/>
      <c r="CK86" s="240"/>
      <c r="CL86" s="37"/>
    </row>
    <row r="87" spans="2:90" s="32" customFormat="1" ht="3.6" customHeight="1" x14ac:dyDescent="0.25">
      <c r="I87" s="142"/>
      <c r="J87" s="142"/>
      <c r="K87" s="142"/>
      <c r="L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242"/>
      <c r="CA87" s="243"/>
      <c r="CG87" s="35"/>
      <c r="CL87" s="37"/>
    </row>
    <row r="88" spans="2:90" s="32" customFormat="1" ht="5.25" customHeight="1" x14ac:dyDescent="0.25">
      <c r="CL88" s="37"/>
    </row>
    <row r="89" spans="2:90" s="138" customFormat="1" ht="15" customHeight="1" x14ac:dyDescent="0.25">
      <c r="B89" s="244"/>
      <c r="C89" s="245"/>
      <c r="D89" s="245"/>
      <c r="E89" s="245"/>
      <c r="F89" s="245"/>
      <c r="G89" s="245"/>
      <c r="H89" s="245"/>
      <c r="I89" s="245"/>
      <c r="J89" s="245"/>
      <c r="K89" s="245"/>
      <c r="L89" s="245"/>
      <c r="M89" s="245"/>
      <c r="N89" s="245"/>
      <c r="O89" s="245"/>
      <c r="P89" s="245"/>
      <c r="Q89" s="245"/>
      <c r="R89" s="245"/>
      <c r="S89" s="245"/>
      <c r="T89" s="246"/>
      <c r="U89" s="245"/>
      <c r="V89" s="245"/>
      <c r="W89" s="245"/>
      <c r="X89" s="245"/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5"/>
      <c r="BP89" s="245"/>
      <c r="BQ89" s="245"/>
      <c r="BR89" s="245"/>
      <c r="BS89" s="245"/>
      <c r="BT89" s="245"/>
      <c r="BU89" s="245"/>
      <c r="BV89" s="245"/>
      <c r="BW89" s="245"/>
      <c r="BX89" s="245"/>
      <c r="BY89" s="245"/>
      <c r="BZ89" s="245"/>
      <c r="CA89" s="245"/>
      <c r="CB89" s="245"/>
      <c r="CC89" s="245"/>
      <c r="CD89" s="247"/>
      <c r="CE89" s="245"/>
      <c r="CF89" s="245"/>
      <c r="CG89" s="245"/>
      <c r="CH89" s="245"/>
      <c r="CI89" s="245"/>
      <c r="CJ89" s="245"/>
      <c r="CK89" s="245"/>
      <c r="CL89" s="248"/>
    </row>
    <row r="90" spans="2:90" s="32" customFormat="1" ht="15" customHeight="1" x14ac:dyDescent="0.25">
      <c r="B90" s="249"/>
      <c r="C90" s="246"/>
      <c r="D90" s="246"/>
      <c r="E90" s="246"/>
      <c r="F90" s="246"/>
      <c r="G90" s="246"/>
      <c r="H90" s="246"/>
      <c r="I90" s="246"/>
      <c r="J90" s="246"/>
      <c r="CB90" s="250"/>
      <c r="CC90" s="251"/>
      <c r="CE90" s="246"/>
      <c r="CL90" s="37"/>
    </row>
    <row r="91" spans="2:90" x14ac:dyDescent="0.25">
      <c r="B91" s="252"/>
      <c r="C91" s="252"/>
      <c r="D91" s="252"/>
      <c r="E91" s="252"/>
      <c r="F91" s="252"/>
      <c r="G91" s="252"/>
      <c r="H91" s="252"/>
      <c r="I91" s="252"/>
      <c r="J91" s="252"/>
      <c r="CC91" s="253"/>
      <c r="CD91" s="254"/>
      <c r="CE91" s="246"/>
    </row>
    <row r="92" spans="2:90" s="255" customFormat="1" ht="45.75" hidden="1" customHeight="1" x14ac:dyDescent="0.3">
      <c r="B92" s="256" t="s">
        <v>91</v>
      </c>
      <c r="C92" s="257"/>
      <c r="D92" s="257"/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7"/>
      <c r="P92" s="257"/>
      <c r="Q92" s="257"/>
      <c r="R92" s="257"/>
      <c r="S92" s="257"/>
      <c r="T92" s="257"/>
      <c r="U92" s="257"/>
      <c r="V92" s="257"/>
      <c r="W92" s="257"/>
      <c r="X92" s="257"/>
      <c r="Y92" s="257"/>
      <c r="Z92" s="257"/>
      <c r="AA92" s="257"/>
      <c r="AB92" s="257"/>
      <c r="AC92" s="257"/>
      <c r="AD92" s="257"/>
      <c r="AE92" s="257"/>
      <c r="AF92" s="257"/>
      <c r="AG92" s="257"/>
      <c r="AH92" s="257"/>
      <c r="AI92" s="257"/>
      <c r="AJ92" s="257"/>
      <c r="AK92" s="257"/>
      <c r="AL92" s="257"/>
      <c r="AM92" s="257"/>
      <c r="AN92" s="257"/>
      <c r="AO92" s="257"/>
      <c r="AP92" s="257"/>
      <c r="AQ92" s="257"/>
      <c r="AR92" s="257"/>
      <c r="AS92" s="257"/>
      <c r="AT92" s="257"/>
      <c r="AU92" s="257"/>
      <c r="AV92" s="257"/>
      <c r="AW92" s="257"/>
      <c r="AX92" s="257"/>
      <c r="AY92" s="257"/>
      <c r="AZ92" s="257"/>
      <c r="BA92" s="257"/>
      <c r="BB92" s="257"/>
      <c r="BC92" s="257"/>
      <c r="BD92" s="257"/>
      <c r="BE92" s="257"/>
      <c r="BF92" s="257"/>
      <c r="BG92" s="257"/>
      <c r="BH92" s="257"/>
      <c r="BI92" s="257"/>
      <c r="BJ92" s="257"/>
      <c r="BK92" s="257"/>
      <c r="BL92" s="257"/>
      <c r="BM92" s="257"/>
      <c r="BN92" s="257"/>
      <c r="BO92" s="257"/>
      <c r="BP92" s="257"/>
      <c r="BQ92" s="257"/>
      <c r="BR92" s="257"/>
      <c r="BS92" s="257"/>
      <c r="BT92" s="257"/>
      <c r="BU92" s="257"/>
      <c r="BV92" s="257"/>
      <c r="BW92" s="257"/>
      <c r="BX92" s="257"/>
      <c r="BY92" s="257"/>
      <c r="BZ92" s="257"/>
      <c r="CA92" s="258"/>
      <c r="CB92" s="259" t="s">
        <v>92</v>
      </c>
      <c r="CC92" s="254" t="e">
        <f>ROUND((AK52*AZ52+AK53*AZ53),2)-BN55</f>
        <v>#VALUE!</v>
      </c>
      <c r="CE92" s="260"/>
      <c r="CF92" s="260"/>
      <c r="CG92" s="260"/>
      <c r="CH92" s="260"/>
      <c r="CI92" s="260"/>
      <c r="CJ92" s="260"/>
      <c r="CK92" s="260"/>
      <c r="CL92" s="261"/>
    </row>
    <row r="93" spans="2:90" s="255" customFormat="1" ht="27" hidden="1" customHeight="1" x14ac:dyDescent="0.3">
      <c r="B93" s="262" t="s">
        <v>93</v>
      </c>
      <c r="C93" s="263"/>
      <c r="D93" s="263"/>
      <c r="E93" s="263"/>
      <c r="F93" s="263"/>
      <c r="G93" s="263"/>
      <c r="H93" s="263"/>
      <c r="I93" s="263"/>
      <c r="J93" s="263"/>
      <c r="K93" s="263"/>
      <c r="L93" s="263"/>
      <c r="M93" s="263"/>
      <c r="N93" s="263"/>
      <c r="O93" s="263"/>
      <c r="P93" s="263"/>
      <c r="Q93" s="263"/>
      <c r="R93" s="263"/>
      <c r="S93" s="263"/>
      <c r="T93" s="263"/>
      <c r="U93" s="263"/>
      <c r="V93" s="263"/>
      <c r="W93" s="263"/>
      <c r="X93" s="263"/>
      <c r="Y93" s="263"/>
      <c r="Z93" s="263"/>
      <c r="AA93" s="263"/>
      <c r="AB93" s="263"/>
      <c r="AC93" s="263"/>
      <c r="AD93" s="263"/>
      <c r="AE93" s="263"/>
      <c r="AF93" s="263"/>
      <c r="AG93" s="263"/>
      <c r="AH93" s="263"/>
      <c r="AI93" s="263"/>
      <c r="AJ93" s="263"/>
      <c r="AK93" s="263"/>
      <c r="AL93" s="263"/>
      <c r="AM93" s="263"/>
      <c r="AN93" s="263"/>
      <c r="AO93" s="263"/>
      <c r="AP93" s="263"/>
      <c r="AQ93" s="263"/>
      <c r="AR93" s="263"/>
      <c r="AS93" s="263"/>
      <c r="AT93" s="264" t="s">
        <v>94</v>
      </c>
      <c r="AU93" s="264"/>
      <c r="AV93" s="263"/>
      <c r="AW93" s="263"/>
      <c r="AX93" s="263"/>
      <c r="AY93" s="263"/>
      <c r="AZ93" s="263"/>
      <c r="BA93" s="263"/>
      <c r="BB93" s="263"/>
      <c r="BC93" s="263"/>
      <c r="BD93" s="263"/>
      <c r="BE93" s="263"/>
      <c r="BF93" s="263"/>
      <c r="BG93" s="263"/>
      <c r="BH93" s="263"/>
      <c r="BI93" s="263"/>
      <c r="BJ93" s="263"/>
      <c r="BK93" s="263"/>
      <c r="BL93" s="263"/>
      <c r="BM93" s="263"/>
      <c r="BN93" s="433" t="s">
        <v>95</v>
      </c>
      <c r="BO93" s="433"/>
      <c r="BP93" s="433"/>
      <c r="BQ93" s="433"/>
      <c r="BR93" s="433"/>
      <c r="BS93" s="433"/>
      <c r="BT93" s="433"/>
      <c r="BU93" s="433"/>
      <c r="BV93" s="433"/>
      <c r="BW93" s="433"/>
      <c r="BX93" s="433"/>
      <c r="BY93" s="433"/>
      <c r="BZ93" s="433"/>
      <c r="CA93" s="434"/>
      <c r="CB93" s="265"/>
      <c r="CC93" s="266"/>
      <c r="CE93" s="260"/>
      <c r="CF93" s="260"/>
      <c r="CG93" s="260"/>
      <c r="CH93" s="260"/>
      <c r="CI93" s="267"/>
      <c r="CJ93" s="268"/>
      <c r="CK93" s="266"/>
      <c r="CL93" s="261"/>
    </row>
  </sheetData>
  <mergeCells count="182">
    <mergeCell ref="CG86:CH86"/>
    <mergeCell ref="BN93:CA93"/>
    <mergeCell ref="N62:O62"/>
    <mergeCell ref="AH62:AI62"/>
    <mergeCell ref="AZ62:BA62"/>
    <mergeCell ref="Z64:CA64"/>
    <mergeCell ref="AJ65:BM65"/>
    <mergeCell ref="AN66:BI66"/>
    <mergeCell ref="B55:AY55"/>
    <mergeCell ref="AZ55:BM55"/>
    <mergeCell ref="BN55:CA55"/>
    <mergeCell ref="J57:V57"/>
    <mergeCell ref="W57:BZ57"/>
    <mergeCell ref="CI57:CK57"/>
    <mergeCell ref="Y59:AE59"/>
    <mergeCell ref="AU59:BA59"/>
    <mergeCell ref="BQ59:BW59"/>
    <mergeCell ref="AP51:AY51"/>
    <mergeCell ref="AZ51:BM51"/>
    <mergeCell ref="BN51:CA51"/>
    <mergeCell ref="T52:AE52"/>
    <mergeCell ref="AK52:AO52"/>
    <mergeCell ref="AP52:AY52"/>
    <mergeCell ref="AZ52:BM52"/>
    <mergeCell ref="BN52:CA52"/>
    <mergeCell ref="T53:AE53"/>
    <mergeCell ref="AK53:AO53"/>
    <mergeCell ref="AP53:AY53"/>
    <mergeCell ref="AZ53:BM53"/>
    <mergeCell ref="BN53:CA53"/>
    <mergeCell ref="AP48:AY48"/>
    <mergeCell ref="AZ48:BM48"/>
    <mergeCell ref="BN48:CA48"/>
    <mergeCell ref="AP49:AY49"/>
    <mergeCell ref="AZ49:BM49"/>
    <mergeCell ref="BN49:CA49"/>
    <mergeCell ref="AP50:AY50"/>
    <mergeCell ref="AZ50:BM50"/>
    <mergeCell ref="BN50:CA50"/>
    <mergeCell ref="AP45:AY45"/>
    <mergeCell ref="AZ45:BM45"/>
    <mergeCell ref="BN45:CA45"/>
    <mergeCell ref="AP46:AY46"/>
    <mergeCell ref="AZ46:BM46"/>
    <mergeCell ref="BN46:CA46"/>
    <mergeCell ref="AP47:AY47"/>
    <mergeCell ref="AZ47:BM47"/>
    <mergeCell ref="BN47:CA47"/>
    <mergeCell ref="AP42:AY42"/>
    <mergeCell ref="AZ42:BM42"/>
    <mergeCell ref="BN42:CA42"/>
    <mergeCell ref="AP43:AY43"/>
    <mergeCell ref="AZ43:BM43"/>
    <mergeCell ref="BN43:CA43"/>
    <mergeCell ref="AP44:AY44"/>
    <mergeCell ref="AZ44:BM44"/>
    <mergeCell ref="BN44:CA44"/>
    <mergeCell ref="AP39:AY39"/>
    <mergeCell ref="AZ39:BM39"/>
    <mergeCell ref="BN39:CA39"/>
    <mergeCell ref="AP40:AY40"/>
    <mergeCell ref="AZ40:BM40"/>
    <mergeCell ref="BN40:CA40"/>
    <mergeCell ref="AP41:AY41"/>
    <mergeCell ref="AZ41:BM41"/>
    <mergeCell ref="BN41:CA41"/>
    <mergeCell ref="AP36:AY36"/>
    <mergeCell ref="AZ36:BM36"/>
    <mergeCell ref="BN36:CA36"/>
    <mergeCell ref="AP37:AY37"/>
    <mergeCell ref="AZ37:BM37"/>
    <mergeCell ref="BN37:CA37"/>
    <mergeCell ref="AP38:AY38"/>
    <mergeCell ref="AZ38:BM38"/>
    <mergeCell ref="BN38:CA38"/>
    <mergeCell ref="AP33:AY33"/>
    <mergeCell ref="AZ33:BM33"/>
    <mergeCell ref="BN33:CA33"/>
    <mergeCell ref="AP34:AY34"/>
    <mergeCell ref="AZ34:BM34"/>
    <mergeCell ref="BN34:CA34"/>
    <mergeCell ref="AP35:AY35"/>
    <mergeCell ref="AZ35:BM35"/>
    <mergeCell ref="BN35:CA35"/>
    <mergeCell ref="AP30:AY30"/>
    <mergeCell ref="AZ30:BM30"/>
    <mergeCell ref="BN30:CA30"/>
    <mergeCell ref="AP31:AY31"/>
    <mergeCell ref="AZ31:BM31"/>
    <mergeCell ref="BN31:CA31"/>
    <mergeCell ref="AP32:AY32"/>
    <mergeCell ref="AZ32:BM32"/>
    <mergeCell ref="BN32:CA32"/>
    <mergeCell ref="B28:AO29"/>
    <mergeCell ref="AP28:AY28"/>
    <mergeCell ref="AZ28:BM29"/>
    <mergeCell ref="BN28:CA28"/>
    <mergeCell ref="CB28:CB29"/>
    <mergeCell ref="CE28:CH29"/>
    <mergeCell ref="CJ28:CJ29"/>
    <mergeCell ref="AP29:AY29"/>
    <mergeCell ref="BN29:CA29"/>
    <mergeCell ref="CJ15:CK15"/>
    <mergeCell ref="B17:G17"/>
    <mergeCell ref="H17:BZ17"/>
    <mergeCell ref="CB17:CC17"/>
    <mergeCell ref="J20:K20"/>
    <mergeCell ref="U20:V20"/>
    <mergeCell ref="W20:AE20"/>
    <mergeCell ref="AG20:AH20"/>
    <mergeCell ref="AI20:AW20"/>
    <mergeCell ref="AX20:AY20"/>
    <mergeCell ref="BJ20:BK20"/>
    <mergeCell ref="CF20:CF23"/>
    <mergeCell ref="B21:Q23"/>
    <mergeCell ref="U22:V24"/>
    <mergeCell ref="W22:AE24"/>
    <mergeCell ref="AG22:AH24"/>
    <mergeCell ref="AI22:AS24"/>
    <mergeCell ref="AX22:AY24"/>
    <mergeCell ref="AZ22:BH24"/>
    <mergeCell ref="B24:Q26"/>
    <mergeCell ref="B15:G15"/>
    <mergeCell ref="H15:AG15"/>
    <mergeCell ref="BD15:BE15"/>
    <mergeCell ref="BG15:BH15"/>
    <mergeCell ref="BI15:BJ15"/>
    <mergeCell ref="BK15:BL15"/>
    <mergeCell ref="BM15:BN15"/>
    <mergeCell ref="BP15:BQ15"/>
    <mergeCell ref="BR15:BS15"/>
    <mergeCell ref="B10:H10"/>
    <mergeCell ref="I10:BZ10"/>
    <mergeCell ref="AW13:AX13"/>
    <mergeCell ref="AZ13:BA13"/>
    <mergeCell ref="BB13:BC13"/>
    <mergeCell ref="BD13:BE13"/>
    <mergeCell ref="BF13:BG13"/>
    <mergeCell ref="BI13:BJ13"/>
    <mergeCell ref="BK13:BL13"/>
    <mergeCell ref="BM13:BN13"/>
    <mergeCell ref="BO13:BP13"/>
    <mergeCell ref="BQ13:BR13"/>
    <mergeCell ref="BT13:BU13"/>
    <mergeCell ref="BV13:BW13"/>
    <mergeCell ref="BY13:BZ13"/>
    <mergeCell ref="BT15:BU15"/>
    <mergeCell ref="BV15:BW15"/>
    <mergeCell ref="BY15:BZ15"/>
    <mergeCell ref="CJ6:CK6"/>
    <mergeCell ref="B8:H8"/>
    <mergeCell ref="I8:AH8"/>
    <mergeCell ref="BD8:BE8"/>
    <mergeCell ref="BG8:BH8"/>
    <mergeCell ref="BI8:BJ8"/>
    <mergeCell ref="BK8:BL8"/>
    <mergeCell ref="BM8:BN8"/>
    <mergeCell ref="BP8:BQ8"/>
    <mergeCell ref="BR8:BS8"/>
    <mergeCell ref="BT8:BU8"/>
    <mergeCell ref="BV8:BW8"/>
    <mergeCell ref="BY8:BZ8"/>
    <mergeCell ref="B1:CA2"/>
    <mergeCell ref="B3:BN3"/>
    <mergeCell ref="BO3:BS3"/>
    <mergeCell ref="BT3:CA3"/>
    <mergeCell ref="B4:BN4"/>
    <mergeCell ref="BO4:BS4"/>
    <mergeCell ref="BT4:CA4"/>
    <mergeCell ref="AW6:AX6"/>
    <mergeCell ref="AZ6:BA6"/>
    <mergeCell ref="BB6:BC6"/>
    <mergeCell ref="BD6:BE6"/>
    <mergeCell ref="BF6:BG6"/>
    <mergeCell ref="BI6:BJ6"/>
    <mergeCell ref="BK6:BL6"/>
    <mergeCell ref="BM6:BN6"/>
    <mergeCell ref="BO6:BP6"/>
    <mergeCell ref="BQ6:BR6"/>
    <mergeCell ref="BT6:BU6"/>
    <mergeCell ref="BV6:BW6"/>
    <mergeCell ref="BY6:BZ6"/>
  </mergeCells>
  <dataValidations count="2">
    <dataValidation type="list" allowBlank="1" showInputMessage="1" showErrorMessage="1" sqref="B1:CA2">
      <formula1>"ฉบับที่ 1 (สำหรับผู้ถูกหักภาษี ณ ที่จ่าย ใช้แนบพร้อมกับแบบแสดงรายการภาษี),ฉบับที่ 2 (สำหรับผู้ถูกหักภาษี ณ ที่จ่าย เก็บไว้เป็นหลักฐาน),ฉบับที่ 3 (สำหรับแนบพร้อมกับแบบแสดงรายการภาษี),ฉบับที่ 4 (สำหรับแนบใบสำคัญ)"</formula1>
    </dataValidation>
    <dataValidation type="list" allowBlank="1" showInputMessage="1" showErrorMessage="1" sqref="U20:V20 U22:V24 AG22 AG20:AH20 BJ20:BK20 AX20:AY20 AX22 J62 N62:O62 AH62:AI62 AZ62:BA62">
      <formula1>"P, "</formula1>
    </dataValidation>
  </dataValidations>
  <printOptions horizontalCentered="1" verticalCentered="1"/>
  <pageMargins left="7.874015748031496E-2" right="0" top="0.19685039370078741" bottom="0.19685039370078741" header="0.19685039370078741" footer="0.19685039370078741"/>
  <pageSetup paperSize="9" scale="96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CL93"/>
  <sheetViews>
    <sheetView showGridLines="0" workbookViewId="0">
      <selection activeCell="CO51" sqref="CO51:DG59"/>
    </sheetView>
  </sheetViews>
  <sheetFormatPr defaultColWidth="9" defaultRowHeight="19.8" x14ac:dyDescent="0.25"/>
  <cols>
    <col min="1" max="8" width="0.59765625" style="25" customWidth="1"/>
    <col min="9" max="9" width="1.3984375" style="25" customWidth="1"/>
    <col min="10" max="10" width="1.8984375" style="25" customWidth="1"/>
    <col min="11" max="11" width="6.09765625" style="25" customWidth="1"/>
    <col min="12" max="12" width="6.3984375" style="25" customWidth="1"/>
    <col min="13" max="80" width="1" style="25" customWidth="1"/>
    <col min="81" max="81" width="16.69921875" style="25" customWidth="1"/>
    <col min="82" max="82" width="9.296875" style="25" customWidth="1"/>
    <col min="83" max="83" width="9.09765625" style="32" customWidth="1"/>
    <col min="84" max="84" width="9" style="32" customWidth="1"/>
    <col min="85" max="85" width="12.8984375" style="32" customWidth="1"/>
    <col min="86" max="86" width="16" style="32" customWidth="1"/>
    <col min="87" max="89" width="15.3984375" style="32" customWidth="1"/>
    <col min="90" max="90" width="6.69921875" style="37" customWidth="1"/>
    <col min="91" max="16384" width="9" style="25"/>
  </cols>
  <sheetData>
    <row r="1" spans="2:90" s="14" customFormat="1" ht="8.25" customHeight="1" x14ac:dyDescent="0.25">
      <c r="B1" s="359" t="s">
        <v>98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59"/>
      <c r="AL1" s="359"/>
      <c r="AM1" s="359"/>
      <c r="AN1" s="359"/>
      <c r="AO1" s="359"/>
      <c r="AP1" s="359"/>
      <c r="AQ1" s="359"/>
      <c r="AR1" s="359"/>
      <c r="AS1" s="359"/>
      <c r="AT1" s="359"/>
      <c r="AU1" s="359"/>
      <c r="AV1" s="359"/>
      <c r="AW1" s="359"/>
      <c r="AX1" s="359"/>
      <c r="AY1" s="359"/>
      <c r="AZ1" s="359"/>
      <c r="BA1" s="359"/>
      <c r="BB1" s="359"/>
      <c r="BC1" s="359"/>
      <c r="BD1" s="359"/>
      <c r="BE1" s="359"/>
      <c r="BF1" s="359"/>
      <c r="BG1" s="359"/>
      <c r="BH1" s="359"/>
      <c r="BI1" s="359"/>
      <c r="BJ1" s="359"/>
      <c r="BK1" s="359"/>
      <c r="BL1" s="359"/>
      <c r="BM1" s="359"/>
      <c r="BN1" s="359"/>
      <c r="BO1" s="359"/>
      <c r="BP1" s="359"/>
      <c r="BQ1" s="359"/>
      <c r="BR1" s="359"/>
      <c r="BS1" s="359"/>
      <c r="BT1" s="359"/>
      <c r="BU1" s="359"/>
      <c r="BV1" s="359"/>
      <c r="BW1" s="359"/>
      <c r="BX1" s="359"/>
      <c r="BY1" s="359"/>
      <c r="BZ1" s="359"/>
      <c r="CA1" s="359"/>
      <c r="CE1" s="15"/>
      <c r="CF1" s="15"/>
      <c r="CG1" s="15"/>
      <c r="CH1" s="15"/>
      <c r="CI1" s="15"/>
      <c r="CJ1" s="15"/>
      <c r="CK1" s="15"/>
      <c r="CL1" s="16"/>
    </row>
    <row r="2" spans="2:90" s="14" customFormat="1" ht="8.25" customHeight="1" x14ac:dyDescent="0.25"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  <c r="AL2" s="359"/>
      <c r="AM2" s="359"/>
      <c r="AN2" s="359"/>
      <c r="AO2" s="359"/>
      <c r="AP2" s="359"/>
      <c r="AQ2" s="359"/>
      <c r="AR2" s="359"/>
      <c r="AS2" s="359"/>
      <c r="AT2" s="359"/>
      <c r="AU2" s="359"/>
      <c r="AV2" s="359"/>
      <c r="AW2" s="359"/>
      <c r="AX2" s="359"/>
      <c r="AY2" s="359"/>
      <c r="AZ2" s="359"/>
      <c r="BA2" s="359"/>
      <c r="BB2" s="359"/>
      <c r="BC2" s="359"/>
      <c r="BD2" s="359"/>
      <c r="BE2" s="359"/>
      <c r="BF2" s="359"/>
      <c r="BG2" s="359"/>
      <c r="BH2" s="359"/>
      <c r="BI2" s="359"/>
      <c r="BJ2" s="359"/>
      <c r="BK2" s="359"/>
      <c r="BL2" s="359"/>
      <c r="BM2" s="359"/>
      <c r="BN2" s="359"/>
      <c r="BO2" s="359"/>
      <c r="BP2" s="359"/>
      <c r="BQ2" s="359"/>
      <c r="BR2" s="359"/>
      <c r="BS2" s="359"/>
      <c r="BT2" s="359"/>
      <c r="BU2" s="359"/>
      <c r="BV2" s="359"/>
      <c r="BW2" s="359"/>
      <c r="BX2" s="359"/>
      <c r="BY2" s="359"/>
      <c r="BZ2" s="359"/>
      <c r="CA2" s="359"/>
      <c r="CB2" s="15"/>
      <c r="CC2" s="15"/>
      <c r="CE2" s="15"/>
      <c r="CF2" s="15"/>
      <c r="CG2" s="15"/>
      <c r="CH2" s="15"/>
      <c r="CI2" s="15"/>
      <c r="CJ2" s="15"/>
      <c r="CK2" s="15"/>
      <c r="CL2" s="16"/>
    </row>
    <row r="3" spans="2:90" s="17" customFormat="1" ht="17.25" customHeight="1" x14ac:dyDescent="0.3">
      <c r="B3" s="360" t="s">
        <v>16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  <c r="AQ3" s="360"/>
      <c r="AR3" s="360"/>
      <c r="AS3" s="360"/>
      <c r="AT3" s="360"/>
      <c r="AU3" s="360"/>
      <c r="AV3" s="360"/>
      <c r="AW3" s="360"/>
      <c r="AX3" s="360"/>
      <c r="AY3" s="360"/>
      <c r="AZ3" s="360"/>
      <c r="BA3" s="360"/>
      <c r="BB3" s="360"/>
      <c r="BC3" s="360"/>
      <c r="BD3" s="360"/>
      <c r="BE3" s="360"/>
      <c r="BF3" s="360"/>
      <c r="BG3" s="360"/>
      <c r="BH3" s="360"/>
      <c r="BI3" s="360"/>
      <c r="BJ3" s="360"/>
      <c r="BK3" s="360"/>
      <c r="BL3" s="360"/>
      <c r="BM3" s="360"/>
      <c r="BN3" s="360"/>
      <c r="BO3" s="361" t="s">
        <v>17</v>
      </c>
      <c r="BP3" s="361"/>
      <c r="BQ3" s="361"/>
      <c r="BR3" s="361"/>
      <c r="BS3" s="361"/>
      <c r="BT3" s="362" t="e">
        <f>IF($J20="","",VLOOKUP($J20,#REF!,139))</f>
        <v>#REF!</v>
      </c>
      <c r="BU3" s="362"/>
      <c r="BV3" s="362"/>
      <c r="BW3" s="362"/>
      <c r="BX3" s="362"/>
      <c r="BY3" s="362"/>
      <c r="BZ3" s="362"/>
      <c r="CA3" s="362"/>
      <c r="CB3" s="18"/>
      <c r="CC3" s="18"/>
      <c r="CD3" s="19"/>
      <c r="CE3" s="18"/>
      <c r="CF3" s="18"/>
      <c r="CG3" s="18"/>
      <c r="CH3" s="20"/>
      <c r="CI3" s="18"/>
      <c r="CJ3" s="18"/>
      <c r="CK3" s="21"/>
      <c r="CL3" s="22"/>
    </row>
    <row r="4" spans="2:90" s="17" customFormat="1" ht="15.75" customHeight="1" x14ac:dyDescent="0.3">
      <c r="B4" s="363" t="s">
        <v>18</v>
      </c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  <c r="BC4" s="363"/>
      <c r="BD4" s="363"/>
      <c r="BE4" s="363"/>
      <c r="BF4" s="363"/>
      <c r="BG4" s="363"/>
      <c r="BH4" s="363"/>
      <c r="BI4" s="363"/>
      <c r="BJ4" s="363"/>
      <c r="BK4" s="363"/>
      <c r="BL4" s="363"/>
      <c r="BM4" s="363"/>
      <c r="BN4" s="363"/>
      <c r="BO4" s="364" t="s">
        <v>19</v>
      </c>
      <c r="BP4" s="364"/>
      <c r="BQ4" s="364"/>
      <c r="BR4" s="364"/>
      <c r="BS4" s="364"/>
      <c r="BT4" s="365" t="e">
        <f>IF($J20="","",VLOOKUP($J20,#REF!,140))</f>
        <v>#REF!</v>
      </c>
      <c r="BU4" s="366"/>
      <c r="BV4" s="366"/>
      <c r="BW4" s="366"/>
      <c r="BX4" s="366"/>
      <c r="BY4" s="366"/>
      <c r="BZ4" s="366"/>
      <c r="CA4" s="366"/>
      <c r="CB4" s="18"/>
      <c r="CC4" s="18"/>
      <c r="CD4" s="23"/>
      <c r="CE4" s="18"/>
      <c r="CF4" s="18"/>
      <c r="CG4" s="18"/>
      <c r="CH4" s="18"/>
      <c r="CI4" s="18"/>
      <c r="CJ4" s="18"/>
      <c r="CK4" s="24"/>
      <c r="CL4" s="22"/>
    </row>
    <row r="5" spans="2:90" ht="1.5" customHeight="1" x14ac:dyDescent="0.3"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8"/>
      <c r="AW5" s="29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30"/>
      <c r="CA5" s="31"/>
      <c r="CB5" s="32"/>
      <c r="CC5" s="32"/>
      <c r="CD5" s="33"/>
      <c r="CH5" s="34"/>
      <c r="CJ5" s="35"/>
      <c r="CK5" s="36"/>
    </row>
    <row r="6" spans="2:90" ht="20.100000000000001" customHeight="1" x14ac:dyDescent="0.45">
      <c r="B6" s="38" t="s">
        <v>20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2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1" t="s">
        <v>21</v>
      </c>
      <c r="AV6" s="40"/>
      <c r="AW6" s="367" t="e">
        <f>MID(#REF!,1,1)</f>
        <v>#REF!</v>
      </c>
      <c r="AX6" s="368"/>
      <c r="AY6" s="270"/>
      <c r="AZ6" s="367" t="e">
        <f>MID(#REF!,2,1)</f>
        <v>#REF!</v>
      </c>
      <c r="BA6" s="368"/>
      <c r="BB6" s="367" t="e">
        <f>MID(#REF!,3,1)</f>
        <v>#REF!</v>
      </c>
      <c r="BC6" s="368"/>
      <c r="BD6" s="367" t="e">
        <f>MID(#REF!,4,1)</f>
        <v>#REF!</v>
      </c>
      <c r="BE6" s="368"/>
      <c r="BF6" s="367" t="e">
        <f>MID(#REF!,5,1)</f>
        <v>#REF!</v>
      </c>
      <c r="BG6" s="368"/>
      <c r="BH6" s="270"/>
      <c r="BI6" s="367" t="e">
        <f>MID(#REF!,6,1)</f>
        <v>#REF!</v>
      </c>
      <c r="BJ6" s="368"/>
      <c r="BK6" s="367" t="e">
        <f>MID(#REF!,7,1)</f>
        <v>#REF!</v>
      </c>
      <c r="BL6" s="368"/>
      <c r="BM6" s="367" t="e">
        <f>MID(#REF!,8,1)</f>
        <v>#REF!</v>
      </c>
      <c r="BN6" s="368"/>
      <c r="BO6" s="367" t="e">
        <f>MID(#REF!,9,1)</f>
        <v>#REF!</v>
      </c>
      <c r="BP6" s="368"/>
      <c r="BQ6" s="367" t="e">
        <f>MID(#REF!,10,1)</f>
        <v>#REF!</v>
      </c>
      <c r="BR6" s="368"/>
      <c r="BS6" s="270"/>
      <c r="BT6" s="367" t="e">
        <f>MID(#REF!,11,1)</f>
        <v>#REF!</v>
      </c>
      <c r="BU6" s="368"/>
      <c r="BV6" s="367" t="e">
        <f>MID(#REF!,12,1)</f>
        <v>#REF!</v>
      </c>
      <c r="BW6" s="368"/>
      <c r="BX6" s="270"/>
      <c r="BY6" s="367" t="e">
        <f>MID(#REF!,13,1)</f>
        <v>#REF!</v>
      </c>
      <c r="BZ6" s="368"/>
      <c r="CA6" s="42"/>
      <c r="CB6" s="32"/>
      <c r="CC6" s="32"/>
      <c r="CE6" s="39"/>
      <c r="CF6" s="39"/>
      <c r="CG6" s="39"/>
      <c r="CH6" s="39"/>
      <c r="CI6" s="43"/>
      <c r="CJ6" s="369"/>
      <c r="CK6" s="369"/>
    </row>
    <row r="7" spans="2:90" ht="2.25" customHeight="1" x14ac:dyDescent="0.6">
      <c r="B7" s="3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2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32"/>
      <c r="AX7" s="41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42"/>
      <c r="CB7" s="32"/>
      <c r="CC7" s="32"/>
      <c r="CE7" s="39"/>
      <c r="CF7" s="39"/>
      <c r="CG7" s="39"/>
      <c r="CH7" s="39"/>
      <c r="CI7" s="43"/>
      <c r="CJ7" s="44"/>
      <c r="CK7" s="44"/>
    </row>
    <row r="8" spans="2:90" s="45" customFormat="1" ht="20.100000000000001" customHeight="1" x14ac:dyDescent="0.5">
      <c r="B8" s="370" t="s">
        <v>22</v>
      </c>
      <c r="C8" s="371"/>
      <c r="D8" s="371"/>
      <c r="E8" s="371"/>
      <c r="F8" s="371"/>
      <c r="G8" s="371"/>
      <c r="H8" s="371"/>
      <c r="I8" s="372" t="e">
        <f>+#REF!</f>
        <v>#REF!</v>
      </c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Y8" s="46"/>
      <c r="AZ8" s="46"/>
      <c r="BA8" s="47" t="s">
        <v>23</v>
      </c>
      <c r="BB8" s="46"/>
      <c r="BC8" s="46"/>
      <c r="BD8" s="367" t="e">
        <f>MID(#REF!,1,1)</f>
        <v>#REF!</v>
      </c>
      <c r="BE8" s="368"/>
      <c r="BF8" s="269"/>
      <c r="BG8" s="367" t="e">
        <f>MID(#REF!,3,1)</f>
        <v>#REF!</v>
      </c>
      <c r="BH8" s="368"/>
      <c r="BI8" s="367" t="e">
        <f>MID(#REF!,4,1)</f>
        <v>#REF!</v>
      </c>
      <c r="BJ8" s="368"/>
      <c r="BK8" s="367" t="e">
        <f>MID(#REF!,5,1)</f>
        <v>#REF!</v>
      </c>
      <c r="BL8" s="368"/>
      <c r="BM8" s="367" t="e">
        <f>MID(#REF!,6,1)</f>
        <v>#REF!</v>
      </c>
      <c r="BN8" s="368"/>
      <c r="BO8" s="269"/>
      <c r="BP8" s="367" t="e">
        <f>MID(#REF!,8,1)</f>
        <v>#REF!</v>
      </c>
      <c r="BQ8" s="368"/>
      <c r="BR8" s="367" t="e">
        <f>MID(#REF!,9,1)</f>
        <v>#REF!</v>
      </c>
      <c r="BS8" s="368"/>
      <c r="BT8" s="367" t="e">
        <f>MID(#REF!,10,1)</f>
        <v>#REF!</v>
      </c>
      <c r="BU8" s="368"/>
      <c r="BV8" s="367" t="e">
        <f>MID(#REF!,11,1)</f>
        <v>#REF!</v>
      </c>
      <c r="BW8" s="368"/>
      <c r="BX8" s="269"/>
      <c r="BY8" s="367" t="e">
        <f>MID(#REF!,13,1)</f>
        <v>#REF!</v>
      </c>
      <c r="BZ8" s="368"/>
      <c r="CA8" s="48"/>
      <c r="CB8" s="49"/>
      <c r="CC8" s="49"/>
      <c r="CE8" s="49"/>
      <c r="CF8" s="46"/>
      <c r="CG8" s="46"/>
      <c r="CH8" s="46"/>
      <c r="CI8" s="49"/>
      <c r="CJ8" s="49"/>
      <c r="CK8" s="49"/>
      <c r="CL8" s="50"/>
    </row>
    <row r="9" spans="2:90" s="51" customFormat="1" ht="11.25" customHeight="1" x14ac:dyDescent="0.25">
      <c r="B9" s="52" t="s">
        <v>24</v>
      </c>
      <c r="C9" s="53"/>
      <c r="D9" s="53"/>
      <c r="E9" s="53"/>
      <c r="F9" s="53"/>
      <c r="G9" s="54"/>
      <c r="H9" s="55"/>
      <c r="I9" s="54"/>
      <c r="J9" s="54"/>
      <c r="K9" s="54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7"/>
      <c r="CB9" s="58"/>
      <c r="CC9" s="58"/>
      <c r="CE9" s="54"/>
      <c r="CF9" s="56"/>
      <c r="CG9" s="56"/>
      <c r="CH9" s="56"/>
      <c r="CI9" s="59"/>
      <c r="CJ9" s="58"/>
      <c r="CK9" s="58"/>
      <c r="CL9" s="60"/>
    </row>
    <row r="10" spans="2:90" s="45" customFormat="1" ht="20.100000000000001" customHeight="1" x14ac:dyDescent="0.25">
      <c r="B10" s="373" t="s">
        <v>4</v>
      </c>
      <c r="C10" s="374"/>
      <c r="D10" s="374"/>
      <c r="E10" s="374"/>
      <c r="F10" s="374"/>
      <c r="G10" s="374"/>
      <c r="H10" s="374"/>
      <c r="I10" s="375" t="s">
        <v>112</v>
      </c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75"/>
      <c r="AJ10" s="375"/>
      <c r="AK10" s="375"/>
      <c r="AL10" s="375"/>
      <c r="AM10" s="375"/>
      <c r="AN10" s="375"/>
      <c r="AO10" s="375"/>
      <c r="AP10" s="375"/>
      <c r="AQ10" s="375"/>
      <c r="AR10" s="375"/>
      <c r="AS10" s="375"/>
      <c r="AT10" s="375"/>
      <c r="AU10" s="375"/>
      <c r="AV10" s="375"/>
      <c r="AW10" s="375"/>
      <c r="AX10" s="375"/>
      <c r="AY10" s="375"/>
      <c r="AZ10" s="375"/>
      <c r="BA10" s="375"/>
      <c r="BB10" s="375"/>
      <c r="BC10" s="375"/>
      <c r="BD10" s="375"/>
      <c r="BE10" s="375"/>
      <c r="BF10" s="375"/>
      <c r="BG10" s="375"/>
      <c r="BH10" s="375"/>
      <c r="BI10" s="375"/>
      <c r="BJ10" s="375"/>
      <c r="BK10" s="375"/>
      <c r="BL10" s="375"/>
      <c r="BM10" s="375"/>
      <c r="BN10" s="375"/>
      <c r="BO10" s="375"/>
      <c r="BP10" s="375"/>
      <c r="BQ10" s="375"/>
      <c r="BR10" s="375"/>
      <c r="BS10" s="375"/>
      <c r="BT10" s="375"/>
      <c r="BU10" s="375"/>
      <c r="BV10" s="375"/>
      <c r="BW10" s="375"/>
      <c r="BX10" s="375"/>
      <c r="BY10" s="375"/>
      <c r="BZ10" s="375"/>
      <c r="CA10" s="48"/>
      <c r="CB10" s="63"/>
      <c r="CC10" s="63"/>
      <c r="CE10" s="49"/>
      <c r="CF10" s="46"/>
      <c r="CG10" s="46"/>
      <c r="CH10" s="46"/>
      <c r="CI10" s="49"/>
      <c r="CJ10" s="63"/>
      <c r="CK10" s="63"/>
      <c r="CL10" s="50"/>
    </row>
    <row r="11" spans="2:90" ht="11.25" customHeight="1" x14ac:dyDescent="0.25">
      <c r="B11" s="64" t="s">
        <v>25</v>
      </c>
      <c r="C11" s="65"/>
      <c r="D11" s="65"/>
      <c r="E11" s="65"/>
      <c r="F11" s="65"/>
      <c r="G11" s="66"/>
      <c r="H11" s="66"/>
      <c r="I11" s="66"/>
      <c r="J11" s="66"/>
      <c r="K11" s="67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8"/>
      <c r="CB11" s="32"/>
      <c r="CC11" s="32"/>
      <c r="CD11" s="69"/>
      <c r="CF11" s="70"/>
    </row>
    <row r="12" spans="2:90" ht="2.25" customHeight="1" x14ac:dyDescent="0.3">
      <c r="B12" s="71"/>
      <c r="C12" s="72"/>
      <c r="D12" s="72"/>
      <c r="E12" s="72"/>
      <c r="F12" s="72"/>
      <c r="G12" s="27"/>
      <c r="H12" s="27"/>
      <c r="I12" s="27"/>
      <c r="J12" s="27"/>
      <c r="K12" s="73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31"/>
      <c r="CB12" s="32"/>
      <c r="CC12" s="32"/>
      <c r="CD12" s="69"/>
      <c r="CF12" s="70"/>
    </row>
    <row r="13" spans="2:90" ht="20.100000000000001" customHeight="1" x14ac:dyDescent="0.25">
      <c r="B13" s="38" t="s">
        <v>26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2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41" t="s">
        <v>21</v>
      </c>
      <c r="AV13" s="39"/>
      <c r="AW13" s="376" t="e">
        <f>IF(ISNUMBER($J20),MID(LOOKUP($J20,#REF!,#REF!),1,1),"")</f>
        <v>#REF!</v>
      </c>
      <c r="AX13" s="377"/>
      <c r="AY13" s="271"/>
      <c r="AZ13" s="376" t="e">
        <f>IF(ISNUMBER($J20),MID(LOOKUP($J20,#REF!,#REF!),2,1),"")</f>
        <v>#REF!</v>
      </c>
      <c r="BA13" s="377"/>
      <c r="BB13" s="376" t="e">
        <f>IF(ISNUMBER($J20),MID(LOOKUP($J20,#REF!,#REF!),3,1),"")</f>
        <v>#REF!</v>
      </c>
      <c r="BC13" s="377"/>
      <c r="BD13" s="376" t="e">
        <f>IF(ISNUMBER($J20),MID(LOOKUP($J20,#REF!,#REF!),4,1),"")</f>
        <v>#REF!</v>
      </c>
      <c r="BE13" s="377"/>
      <c r="BF13" s="376" t="e">
        <f>IF(ISNUMBER($J20),MID(LOOKUP($J20,#REF!,#REF!),5,1),"")</f>
        <v>#REF!</v>
      </c>
      <c r="BG13" s="377"/>
      <c r="BH13" s="271"/>
      <c r="BI13" s="376" t="e">
        <f>IF(ISNUMBER($J20),MID(LOOKUP($J20,#REF!,#REF!),6,1),"")</f>
        <v>#REF!</v>
      </c>
      <c r="BJ13" s="377"/>
      <c r="BK13" s="376" t="e">
        <f>IF(ISNUMBER($J20),MID(LOOKUP($J20,#REF!,#REF!),7,1),"")</f>
        <v>#REF!</v>
      </c>
      <c r="BL13" s="377"/>
      <c r="BM13" s="376" t="e">
        <f>IF(ISNUMBER($J20),MID(LOOKUP($J20,#REF!,#REF!),8,1),"")</f>
        <v>#REF!</v>
      </c>
      <c r="BN13" s="377"/>
      <c r="BO13" s="376" t="e">
        <f>IF(ISNUMBER($J20),MID(LOOKUP($J20,#REF!,#REF!),9,1),"")</f>
        <v>#REF!</v>
      </c>
      <c r="BP13" s="377"/>
      <c r="BQ13" s="376" t="e">
        <f>IF(ISNUMBER($J20),MID(LOOKUP($J20,#REF!,#REF!),10,1),"")</f>
        <v>#REF!</v>
      </c>
      <c r="BR13" s="377"/>
      <c r="BS13" s="271"/>
      <c r="BT13" s="376" t="e">
        <f>IF(ISNUMBER($J20),MID(LOOKUP($J20,#REF!,#REF!),11,1),"")</f>
        <v>#REF!</v>
      </c>
      <c r="BU13" s="377"/>
      <c r="BV13" s="376" t="e">
        <f>IF(ISNUMBER($J20),MID(LOOKUP($J20,#REF!,#REF!),12,1),"")</f>
        <v>#REF!</v>
      </c>
      <c r="BW13" s="377"/>
      <c r="BX13" s="271"/>
      <c r="BY13" s="376" t="e">
        <f>IF(ISNUMBER($J20),MID(LOOKUP($J20,#REF!,#REF!),13,1),"")</f>
        <v>#REF!</v>
      </c>
      <c r="BZ13" s="377"/>
      <c r="CA13" s="74"/>
      <c r="CB13" s="32"/>
      <c r="CC13" s="32"/>
      <c r="CE13" s="39"/>
      <c r="CF13" s="70"/>
      <c r="CG13" s="39"/>
      <c r="CH13" s="39"/>
      <c r="CI13" s="43"/>
    </row>
    <row r="14" spans="2:90" ht="2.25" customHeight="1" x14ac:dyDescent="0.3"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2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41"/>
      <c r="AX14" s="32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74"/>
      <c r="CB14" s="32"/>
      <c r="CC14" s="32"/>
      <c r="CE14" s="39"/>
      <c r="CF14" s="70"/>
      <c r="CG14" s="39"/>
      <c r="CH14" s="39"/>
      <c r="CI14" s="43"/>
    </row>
    <row r="15" spans="2:90" ht="16.5" customHeight="1" x14ac:dyDescent="0.5">
      <c r="B15" s="370" t="s">
        <v>22</v>
      </c>
      <c r="C15" s="371"/>
      <c r="D15" s="371"/>
      <c r="E15" s="371"/>
      <c r="F15" s="371"/>
      <c r="G15" s="371"/>
      <c r="H15" s="395" t="e">
        <f>IF(J20="","",VLOOKUP(J20,#REF!,2))</f>
        <v>#REF!</v>
      </c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  <c r="AA15" s="372"/>
      <c r="AB15" s="372"/>
      <c r="AC15" s="372"/>
      <c r="AD15" s="372"/>
      <c r="AE15" s="372"/>
      <c r="AF15" s="372"/>
      <c r="AG15" s="372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32"/>
      <c r="AW15" s="32"/>
      <c r="AX15" s="70"/>
      <c r="AY15" s="70"/>
      <c r="AZ15" s="32"/>
      <c r="BA15" s="47" t="s">
        <v>23</v>
      </c>
      <c r="BB15" s="75"/>
      <c r="BC15" s="75"/>
      <c r="BD15" s="367" t="e">
        <f>IF(ISNUMBER($J20),MID(LOOKUP($J20,#REF!,#REF!),1,1),"")</f>
        <v>#REF!</v>
      </c>
      <c r="BE15" s="368"/>
      <c r="BF15" s="269"/>
      <c r="BG15" s="367" t="e">
        <f>IF(ISNUMBER($J20),MID(LOOKUP($J20,#REF!,#REF!),2,1),"")</f>
        <v>#REF!</v>
      </c>
      <c r="BH15" s="368"/>
      <c r="BI15" s="367" t="e">
        <f>IF(ISNUMBER($J20),MID(LOOKUP($J20,#REF!,#REF!),3,1),"")</f>
        <v>#REF!</v>
      </c>
      <c r="BJ15" s="368"/>
      <c r="BK15" s="367" t="e">
        <f>IF(ISNUMBER($J20),MID(LOOKUP($J20,#REF!,#REF!),4,1),"")</f>
        <v>#REF!</v>
      </c>
      <c r="BL15" s="368"/>
      <c r="BM15" s="367" t="e">
        <f>IF(ISNUMBER($J20),MID(LOOKUP($J20,#REF!,#REF!),5,1),"")</f>
        <v>#REF!</v>
      </c>
      <c r="BN15" s="368"/>
      <c r="BO15" s="269"/>
      <c r="BP15" s="367" t="e">
        <f>IF(ISNUMBER($J20),MID(LOOKUP($J20,#REF!,#REF!),6,1),"")</f>
        <v>#REF!</v>
      </c>
      <c r="BQ15" s="368"/>
      <c r="BR15" s="367" t="e">
        <f>IF(ISNUMBER($J20),MID(LOOKUP($J20,#REF!,#REF!),7,1),"")</f>
        <v>#REF!</v>
      </c>
      <c r="BS15" s="368"/>
      <c r="BT15" s="367" t="e">
        <f>IF(ISNUMBER($J20),MID(LOOKUP($J20,#REF!,#REF!),8,1),"")</f>
        <v>#REF!</v>
      </c>
      <c r="BU15" s="368"/>
      <c r="BV15" s="367" t="e">
        <f>IF(ISNUMBER($J20),MID(LOOKUP($J20,#REF!,#REF!),9,1),"")</f>
        <v>#REF!</v>
      </c>
      <c r="BW15" s="368"/>
      <c r="BX15" s="269"/>
      <c r="BY15" s="367" t="e">
        <f>IF(ISNUMBER($J20),MID(LOOKUP($J20,#REF!,#REF!),10,1),"")</f>
        <v>#REF!</v>
      </c>
      <c r="BZ15" s="368"/>
      <c r="CA15" s="76"/>
      <c r="CB15" s="32"/>
      <c r="CC15" s="32"/>
      <c r="CF15" s="70"/>
      <c r="CG15" s="70"/>
      <c r="CH15" s="70"/>
      <c r="CI15" s="43"/>
      <c r="CJ15" s="369"/>
      <c r="CK15" s="369"/>
    </row>
    <row r="16" spans="2:90" s="51" customFormat="1" ht="11.25" customHeight="1" x14ac:dyDescent="0.25">
      <c r="B16" s="52" t="s">
        <v>24</v>
      </c>
      <c r="C16" s="53"/>
      <c r="D16" s="53"/>
      <c r="E16" s="53"/>
      <c r="F16" s="53"/>
      <c r="G16" s="54"/>
      <c r="H16" s="55"/>
      <c r="I16" s="54"/>
      <c r="J16" s="54"/>
      <c r="K16" s="54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7"/>
      <c r="CB16" s="58"/>
      <c r="CC16" s="58"/>
      <c r="CE16" s="54"/>
      <c r="CF16" s="56"/>
      <c r="CG16" s="56"/>
      <c r="CH16" s="56"/>
      <c r="CI16" s="59"/>
      <c r="CJ16" s="58"/>
      <c r="CK16" s="58"/>
      <c r="CL16" s="60"/>
    </row>
    <row r="17" spans="2:90" ht="20.100000000000001" customHeight="1" x14ac:dyDescent="0.5">
      <c r="B17" s="370" t="s">
        <v>4</v>
      </c>
      <c r="C17" s="371"/>
      <c r="D17" s="371"/>
      <c r="E17" s="371"/>
      <c r="F17" s="371"/>
      <c r="G17" s="371"/>
      <c r="H17" s="372" t="e">
        <f>IF(J20="","",VLOOKUP(J20,#REF!,3))</f>
        <v>#REF!</v>
      </c>
      <c r="I17" s="372"/>
      <c r="J17" s="372"/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2"/>
      <c r="V17" s="372"/>
      <c r="W17" s="372"/>
      <c r="X17" s="372"/>
      <c r="Y17" s="372"/>
      <c r="Z17" s="372"/>
      <c r="AA17" s="372"/>
      <c r="AB17" s="372"/>
      <c r="AC17" s="372"/>
      <c r="AD17" s="372"/>
      <c r="AE17" s="372"/>
      <c r="AF17" s="372"/>
      <c r="AG17" s="372"/>
      <c r="AH17" s="372"/>
      <c r="AI17" s="372"/>
      <c r="AJ17" s="372"/>
      <c r="AK17" s="372"/>
      <c r="AL17" s="372"/>
      <c r="AM17" s="372"/>
      <c r="AN17" s="372"/>
      <c r="AO17" s="372"/>
      <c r="AP17" s="372"/>
      <c r="AQ17" s="372"/>
      <c r="AR17" s="372"/>
      <c r="AS17" s="372"/>
      <c r="AT17" s="372"/>
      <c r="AU17" s="372"/>
      <c r="AV17" s="372"/>
      <c r="AW17" s="372"/>
      <c r="AX17" s="372"/>
      <c r="AY17" s="372"/>
      <c r="AZ17" s="372"/>
      <c r="BA17" s="372"/>
      <c r="BB17" s="372"/>
      <c r="BC17" s="372"/>
      <c r="BD17" s="372"/>
      <c r="BE17" s="372"/>
      <c r="BF17" s="372"/>
      <c r="BG17" s="372"/>
      <c r="BH17" s="372"/>
      <c r="BI17" s="372"/>
      <c r="BJ17" s="372"/>
      <c r="BK17" s="372"/>
      <c r="BL17" s="372"/>
      <c r="BM17" s="372"/>
      <c r="BN17" s="372"/>
      <c r="BO17" s="372"/>
      <c r="BP17" s="372"/>
      <c r="BQ17" s="372"/>
      <c r="BR17" s="372"/>
      <c r="BS17" s="372"/>
      <c r="BT17" s="372"/>
      <c r="BU17" s="372"/>
      <c r="BV17" s="372"/>
      <c r="BW17" s="372"/>
      <c r="BX17" s="372"/>
      <c r="BY17" s="372"/>
      <c r="BZ17" s="372"/>
      <c r="CA17" s="77"/>
      <c r="CB17" s="369"/>
      <c r="CC17" s="369"/>
      <c r="CF17" s="78"/>
      <c r="CG17" s="78"/>
      <c r="CH17" s="79"/>
      <c r="CI17" s="79"/>
    </row>
    <row r="18" spans="2:90" s="51" customFormat="1" ht="11.25" customHeight="1" x14ac:dyDescent="0.25">
      <c r="B18" s="80" t="s">
        <v>27</v>
      </c>
      <c r="C18" s="81"/>
      <c r="D18" s="81"/>
      <c r="E18" s="81"/>
      <c r="F18" s="81"/>
      <c r="G18" s="54"/>
      <c r="H18" s="54"/>
      <c r="I18" s="54"/>
      <c r="J18" s="54"/>
      <c r="K18" s="82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4"/>
      <c r="CB18" s="54"/>
      <c r="CC18" s="54"/>
      <c r="CD18" s="19"/>
      <c r="CE18" s="54"/>
      <c r="CF18" s="83"/>
      <c r="CG18" s="83"/>
      <c r="CH18" s="85"/>
      <c r="CI18" s="85"/>
      <c r="CJ18" s="54"/>
      <c r="CK18" s="86"/>
      <c r="CL18" s="60"/>
    </row>
    <row r="19" spans="2:90" ht="3.75" customHeight="1" x14ac:dyDescent="0.3">
      <c r="B19" s="87"/>
      <c r="C19" s="32"/>
      <c r="D19" s="32"/>
      <c r="E19" s="32"/>
      <c r="F19" s="32"/>
      <c r="G19" s="32"/>
      <c r="H19" s="32"/>
      <c r="I19" s="32"/>
      <c r="J19" s="32"/>
      <c r="K19" s="88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32"/>
      <c r="CA19" s="90"/>
      <c r="CB19" s="32"/>
      <c r="CC19" s="32"/>
    </row>
    <row r="20" spans="2:90" ht="14.25" customHeight="1" x14ac:dyDescent="0.25">
      <c r="B20" s="61" t="s">
        <v>28</v>
      </c>
      <c r="C20" s="62"/>
      <c r="D20" s="62"/>
      <c r="E20" s="62"/>
      <c r="F20" s="62"/>
      <c r="G20" s="32"/>
      <c r="H20" s="32"/>
      <c r="I20" s="32"/>
      <c r="J20" s="378">
        <v>1</v>
      </c>
      <c r="K20" s="379"/>
      <c r="L20" s="91" t="s">
        <v>29</v>
      </c>
      <c r="M20" s="32"/>
      <c r="N20" s="32"/>
      <c r="O20" s="32"/>
      <c r="P20" s="32"/>
      <c r="Q20" s="32"/>
      <c r="R20" s="32"/>
      <c r="S20" s="32"/>
      <c r="T20" s="32"/>
      <c r="U20" s="380"/>
      <c r="V20" s="381"/>
      <c r="W20" s="382" t="s">
        <v>30</v>
      </c>
      <c r="X20" s="382"/>
      <c r="Y20" s="382"/>
      <c r="Z20" s="382"/>
      <c r="AA20" s="382"/>
      <c r="AB20" s="382"/>
      <c r="AC20" s="382"/>
      <c r="AD20" s="382"/>
      <c r="AE20" s="382"/>
      <c r="AF20" s="32"/>
      <c r="AG20" s="380"/>
      <c r="AH20" s="381"/>
      <c r="AI20" s="382" t="s">
        <v>31</v>
      </c>
      <c r="AJ20" s="382"/>
      <c r="AK20" s="382"/>
      <c r="AL20" s="382"/>
      <c r="AM20" s="382"/>
      <c r="AN20" s="382"/>
      <c r="AO20" s="382"/>
      <c r="AP20" s="382"/>
      <c r="AQ20" s="382"/>
      <c r="AR20" s="382"/>
      <c r="AS20" s="382"/>
      <c r="AT20" s="382"/>
      <c r="AU20" s="382"/>
      <c r="AV20" s="382"/>
      <c r="AW20" s="382"/>
      <c r="AX20" s="380"/>
      <c r="AY20" s="381"/>
      <c r="AZ20" s="32" t="s">
        <v>32</v>
      </c>
      <c r="BA20" s="32"/>
      <c r="BB20" s="32"/>
      <c r="BC20" s="32"/>
      <c r="BD20" s="32"/>
      <c r="BE20" s="32"/>
      <c r="BF20" s="32"/>
      <c r="BG20" s="32"/>
      <c r="BH20" s="32"/>
      <c r="BI20" s="32"/>
      <c r="BJ20" s="380" t="s">
        <v>37</v>
      </c>
      <c r="BK20" s="381"/>
      <c r="BL20" s="32" t="s">
        <v>33</v>
      </c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92"/>
      <c r="CB20" s="35"/>
      <c r="CC20" s="35"/>
      <c r="CF20" s="383"/>
      <c r="CG20" s="35"/>
      <c r="CH20" s="35"/>
      <c r="CI20" s="35"/>
      <c r="CJ20" s="35"/>
      <c r="CK20" s="35"/>
    </row>
    <row r="21" spans="2:90" ht="4.5" customHeight="1" x14ac:dyDescent="0.25">
      <c r="B21" s="385" t="s">
        <v>34</v>
      </c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2"/>
      <c r="S21" s="32"/>
      <c r="T21" s="32"/>
      <c r="U21" s="34"/>
      <c r="V21" s="34"/>
      <c r="W21" s="35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2"/>
      <c r="CA21" s="92"/>
      <c r="CB21" s="35"/>
      <c r="CC21" s="35"/>
      <c r="CF21" s="383"/>
      <c r="CG21" s="35"/>
      <c r="CH21" s="35"/>
      <c r="CI21" s="35"/>
      <c r="CJ21" s="35"/>
      <c r="CK21" s="35"/>
    </row>
    <row r="22" spans="2:90" ht="4.5" customHeight="1" x14ac:dyDescent="0.25">
      <c r="B22" s="385"/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2"/>
      <c r="S22" s="32"/>
      <c r="T22" s="32"/>
      <c r="U22" s="387"/>
      <c r="V22" s="388"/>
      <c r="W22" s="382" t="s">
        <v>35</v>
      </c>
      <c r="X22" s="382"/>
      <c r="Y22" s="382"/>
      <c r="Z22" s="382"/>
      <c r="AA22" s="382"/>
      <c r="AB22" s="382"/>
      <c r="AC22" s="382"/>
      <c r="AD22" s="382"/>
      <c r="AE22" s="382"/>
      <c r="AF22" s="34"/>
      <c r="AG22" s="387"/>
      <c r="AH22" s="388"/>
      <c r="AI22" s="382" t="s">
        <v>36</v>
      </c>
      <c r="AJ22" s="382"/>
      <c r="AK22" s="382"/>
      <c r="AL22" s="382"/>
      <c r="AM22" s="382"/>
      <c r="AN22" s="382"/>
      <c r="AO22" s="382"/>
      <c r="AP22" s="382"/>
      <c r="AQ22" s="382"/>
      <c r="AR22" s="382"/>
      <c r="AS22" s="382"/>
      <c r="AT22" s="91"/>
      <c r="AU22" s="91"/>
      <c r="AV22" s="91"/>
      <c r="AW22" s="91"/>
      <c r="AX22" s="387"/>
      <c r="AY22" s="388"/>
      <c r="AZ22" s="382" t="s">
        <v>38</v>
      </c>
      <c r="BA22" s="382"/>
      <c r="BB22" s="382"/>
      <c r="BC22" s="382"/>
      <c r="BD22" s="382"/>
      <c r="BE22" s="382"/>
      <c r="BF22" s="382"/>
      <c r="BG22" s="382"/>
      <c r="BH22" s="382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32"/>
      <c r="CA22" s="92"/>
      <c r="CB22" s="35"/>
      <c r="CC22" s="35"/>
      <c r="CF22" s="383"/>
      <c r="CG22" s="35"/>
      <c r="CH22" s="35"/>
      <c r="CI22" s="35"/>
      <c r="CJ22" s="35"/>
      <c r="CK22" s="35"/>
    </row>
    <row r="23" spans="2:90" s="51" customFormat="1" ht="6" customHeight="1" x14ac:dyDescent="0.25">
      <c r="B23" s="385"/>
      <c r="C23" s="386"/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93"/>
      <c r="S23" s="93"/>
      <c r="T23" s="93"/>
      <c r="U23" s="389"/>
      <c r="V23" s="390"/>
      <c r="W23" s="382"/>
      <c r="X23" s="382"/>
      <c r="Y23" s="382"/>
      <c r="Z23" s="382"/>
      <c r="AA23" s="382"/>
      <c r="AB23" s="382"/>
      <c r="AC23" s="382"/>
      <c r="AD23" s="382"/>
      <c r="AE23" s="382"/>
      <c r="AF23" s="34"/>
      <c r="AG23" s="389"/>
      <c r="AH23" s="390"/>
      <c r="AI23" s="382"/>
      <c r="AJ23" s="382"/>
      <c r="AK23" s="382"/>
      <c r="AL23" s="382"/>
      <c r="AM23" s="382"/>
      <c r="AN23" s="382"/>
      <c r="AO23" s="382"/>
      <c r="AP23" s="382"/>
      <c r="AQ23" s="382"/>
      <c r="AR23" s="382"/>
      <c r="AS23" s="382"/>
      <c r="AT23" s="91"/>
      <c r="AU23" s="91"/>
      <c r="AV23" s="91"/>
      <c r="AW23" s="91"/>
      <c r="AX23" s="389"/>
      <c r="AY23" s="390"/>
      <c r="AZ23" s="382"/>
      <c r="BA23" s="382"/>
      <c r="BB23" s="382"/>
      <c r="BC23" s="382"/>
      <c r="BD23" s="382"/>
      <c r="BE23" s="382"/>
      <c r="BF23" s="382"/>
      <c r="BG23" s="382"/>
      <c r="BH23" s="382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54"/>
      <c r="CA23" s="94" t="s">
        <v>39</v>
      </c>
      <c r="CB23" s="93"/>
      <c r="CC23" s="93"/>
      <c r="CE23" s="54"/>
      <c r="CF23" s="384"/>
      <c r="CG23" s="93"/>
      <c r="CH23" s="93"/>
      <c r="CI23" s="93"/>
      <c r="CJ23" s="93"/>
      <c r="CK23" s="93"/>
      <c r="CL23" s="60"/>
    </row>
    <row r="24" spans="2:90" s="51" customFormat="1" ht="3.75" customHeight="1" x14ac:dyDescent="0.25">
      <c r="B24" s="393" t="s">
        <v>40</v>
      </c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93"/>
      <c r="S24" s="93"/>
      <c r="T24" s="93"/>
      <c r="U24" s="391"/>
      <c r="V24" s="392"/>
      <c r="W24" s="382"/>
      <c r="X24" s="382"/>
      <c r="Y24" s="382"/>
      <c r="Z24" s="382"/>
      <c r="AA24" s="382"/>
      <c r="AB24" s="382"/>
      <c r="AC24" s="382"/>
      <c r="AD24" s="382"/>
      <c r="AE24" s="382"/>
      <c r="AF24" s="34"/>
      <c r="AG24" s="391"/>
      <c r="AH24" s="392"/>
      <c r="AI24" s="382"/>
      <c r="AJ24" s="382"/>
      <c r="AK24" s="382"/>
      <c r="AL24" s="382"/>
      <c r="AM24" s="382"/>
      <c r="AN24" s="382"/>
      <c r="AO24" s="382"/>
      <c r="AP24" s="382"/>
      <c r="AQ24" s="382"/>
      <c r="AR24" s="382"/>
      <c r="AS24" s="382"/>
      <c r="AT24" s="91"/>
      <c r="AU24" s="91"/>
      <c r="AV24" s="91"/>
      <c r="AW24" s="91"/>
      <c r="AX24" s="391"/>
      <c r="AY24" s="392"/>
      <c r="AZ24" s="382"/>
      <c r="BA24" s="382"/>
      <c r="BB24" s="382"/>
      <c r="BC24" s="382"/>
      <c r="BD24" s="382"/>
      <c r="BE24" s="382"/>
      <c r="BF24" s="382"/>
      <c r="BG24" s="382"/>
      <c r="BH24" s="382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54"/>
      <c r="CA24" s="94"/>
      <c r="CB24" s="93"/>
      <c r="CC24" s="93"/>
      <c r="CE24" s="54"/>
      <c r="CF24" s="95"/>
      <c r="CG24" s="93"/>
      <c r="CH24" s="93"/>
      <c r="CI24" s="93"/>
      <c r="CJ24" s="93"/>
      <c r="CK24" s="93"/>
      <c r="CL24" s="60"/>
    </row>
    <row r="25" spans="2:90" s="51" customFormat="1" ht="3" customHeight="1" x14ac:dyDescent="0.25">
      <c r="B25" s="393"/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96"/>
      <c r="S25" s="96"/>
      <c r="T25" s="96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93"/>
      <c r="CA25" s="94"/>
      <c r="CB25" s="93"/>
      <c r="CC25" s="93"/>
      <c r="CE25" s="54"/>
      <c r="CF25" s="97"/>
      <c r="CG25" s="93"/>
      <c r="CH25" s="93"/>
      <c r="CI25" s="93"/>
      <c r="CJ25" s="93"/>
      <c r="CK25" s="93"/>
      <c r="CL25" s="60"/>
    </row>
    <row r="26" spans="2:90" s="51" customFormat="1" ht="3.75" customHeight="1" x14ac:dyDescent="0.25">
      <c r="B26" s="393"/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3"/>
      <c r="CA26" s="94"/>
      <c r="CB26" s="93"/>
      <c r="CC26" s="93"/>
      <c r="CE26" s="54"/>
      <c r="CF26" s="97"/>
      <c r="CG26" s="93"/>
      <c r="CH26" s="93"/>
      <c r="CI26" s="93"/>
      <c r="CJ26" s="93"/>
      <c r="CK26" s="93"/>
      <c r="CL26" s="60"/>
    </row>
    <row r="27" spans="2:90" ht="3" customHeight="1" x14ac:dyDescent="0.3"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8"/>
      <c r="CB27" s="32"/>
      <c r="CC27" s="32"/>
    </row>
    <row r="28" spans="2:90" s="100" customFormat="1" ht="12.75" customHeight="1" x14ac:dyDescent="0.45">
      <c r="B28" s="396" t="s">
        <v>41</v>
      </c>
      <c r="C28" s="397"/>
      <c r="D28" s="397"/>
      <c r="E28" s="397"/>
      <c r="F28" s="397"/>
      <c r="G28" s="397"/>
      <c r="H28" s="397"/>
      <c r="I28" s="397"/>
      <c r="J28" s="397"/>
      <c r="K28" s="397"/>
      <c r="L28" s="397"/>
      <c r="M28" s="397"/>
      <c r="N28" s="397"/>
      <c r="O28" s="397"/>
      <c r="P28" s="397"/>
      <c r="Q28" s="397"/>
      <c r="R28" s="397"/>
      <c r="S28" s="397"/>
      <c r="T28" s="397"/>
      <c r="U28" s="397"/>
      <c r="V28" s="397"/>
      <c r="W28" s="397"/>
      <c r="X28" s="397"/>
      <c r="Y28" s="397"/>
      <c r="Z28" s="397"/>
      <c r="AA28" s="397"/>
      <c r="AB28" s="397"/>
      <c r="AC28" s="397"/>
      <c r="AD28" s="397"/>
      <c r="AE28" s="397"/>
      <c r="AF28" s="397"/>
      <c r="AG28" s="397"/>
      <c r="AH28" s="397"/>
      <c r="AI28" s="397"/>
      <c r="AJ28" s="397"/>
      <c r="AK28" s="397"/>
      <c r="AL28" s="397"/>
      <c r="AM28" s="397"/>
      <c r="AN28" s="397"/>
      <c r="AO28" s="398"/>
      <c r="AP28" s="402" t="s">
        <v>42</v>
      </c>
      <c r="AQ28" s="403"/>
      <c r="AR28" s="403"/>
      <c r="AS28" s="403"/>
      <c r="AT28" s="403"/>
      <c r="AU28" s="403"/>
      <c r="AV28" s="403"/>
      <c r="AW28" s="403"/>
      <c r="AX28" s="403"/>
      <c r="AY28" s="404"/>
      <c r="AZ28" s="396" t="s">
        <v>43</v>
      </c>
      <c r="BA28" s="397"/>
      <c r="BB28" s="397"/>
      <c r="BC28" s="397"/>
      <c r="BD28" s="397"/>
      <c r="BE28" s="397"/>
      <c r="BF28" s="397"/>
      <c r="BG28" s="397"/>
      <c r="BH28" s="397"/>
      <c r="BI28" s="397"/>
      <c r="BJ28" s="397"/>
      <c r="BK28" s="397"/>
      <c r="BL28" s="397"/>
      <c r="BM28" s="398"/>
      <c r="BN28" s="402" t="s">
        <v>44</v>
      </c>
      <c r="BO28" s="403"/>
      <c r="BP28" s="403"/>
      <c r="BQ28" s="403"/>
      <c r="BR28" s="403"/>
      <c r="BS28" s="403"/>
      <c r="BT28" s="403"/>
      <c r="BU28" s="403"/>
      <c r="BV28" s="403"/>
      <c r="BW28" s="403"/>
      <c r="BX28" s="403"/>
      <c r="BY28" s="403"/>
      <c r="BZ28" s="403"/>
      <c r="CA28" s="404"/>
      <c r="CB28" s="405"/>
      <c r="CC28" s="101"/>
      <c r="CE28" s="405"/>
      <c r="CF28" s="405"/>
      <c r="CG28" s="405"/>
      <c r="CH28" s="405"/>
      <c r="CI28" s="101"/>
      <c r="CJ28" s="405"/>
      <c r="CK28" s="101"/>
      <c r="CL28" s="102"/>
    </row>
    <row r="29" spans="2:90" s="100" customFormat="1" ht="12.75" customHeight="1" x14ac:dyDescent="0.45">
      <c r="B29" s="399"/>
      <c r="C29" s="400"/>
      <c r="D29" s="400"/>
      <c r="E29" s="400"/>
      <c r="F29" s="400"/>
      <c r="G29" s="400"/>
      <c r="H29" s="400"/>
      <c r="I29" s="400"/>
      <c r="J29" s="400"/>
      <c r="K29" s="400"/>
      <c r="L29" s="400"/>
      <c r="M29" s="400"/>
      <c r="N29" s="400"/>
      <c r="O29" s="400"/>
      <c r="P29" s="400"/>
      <c r="Q29" s="400"/>
      <c r="R29" s="400"/>
      <c r="S29" s="400"/>
      <c r="T29" s="400"/>
      <c r="U29" s="400"/>
      <c r="V29" s="400"/>
      <c r="W29" s="400"/>
      <c r="X29" s="400"/>
      <c r="Y29" s="400"/>
      <c r="Z29" s="400"/>
      <c r="AA29" s="400"/>
      <c r="AB29" s="400"/>
      <c r="AC29" s="400"/>
      <c r="AD29" s="400"/>
      <c r="AE29" s="400"/>
      <c r="AF29" s="400"/>
      <c r="AG29" s="400"/>
      <c r="AH29" s="400"/>
      <c r="AI29" s="400"/>
      <c r="AJ29" s="400"/>
      <c r="AK29" s="400"/>
      <c r="AL29" s="400"/>
      <c r="AM29" s="400"/>
      <c r="AN29" s="400"/>
      <c r="AO29" s="401"/>
      <c r="AP29" s="399" t="s">
        <v>45</v>
      </c>
      <c r="AQ29" s="400"/>
      <c r="AR29" s="400"/>
      <c r="AS29" s="400"/>
      <c r="AT29" s="400"/>
      <c r="AU29" s="400"/>
      <c r="AV29" s="400"/>
      <c r="AW29" s="400"/>
      <c r="AX29" s="400"/>
      <c r="AY29" s="401"/>
      <c r="AZ29" s="399"/>
      <c r="BA29" s="400"/>
      <c r="BB29" s="400"/>
      <c r="BC29" s="400"/>
      <c r="BD29" s="400"/>
      <c r="BE29" s="400"/>
      <c r="BF29" s="400"/>
      <c r="BG29" s="400"/>
      <c r="BH29" s="400"/>
      <c r="BI29" s="400"/>
      <c r="BJ29" s="400"/>
      <c r="BK29" s="400"/>
      <c r="BL29" s="400"/>
      <c r="BM29" s="401"/>
      <c r="BN29" s="399" t="s">
        <v>46</v>
      </c>
      <c r="BO29" s="400"/>
      <c r="BP29" s="400"/>
      <c r="BQ29" s="400"/>
      <c r="BR29" s="400"/>
      <c r="BS29" s="400"/>
      <c r="BT29" s="400"/>
      <c r="BU29" s="400"/>
      <c r="BV29" s="400"/>
      <c r="BW29" s="400"/>
      <c r="BX29" s="400"/>
      <c r="BY29" s="400"/>
      <c r="BZ29" s="400"/>
      <c r="CA29" s="401"/>
      <c r="CB29" s="405"/>
      <c r="CC29" s="101"/>
      <c r="CE29" s="405"/>
      <c r="CF29" s="405"/>
      <c r="CG29" s="405"/>
      <c r="CH29" s="405"/>
      <c r="CI29" s="101"/>
      <c r="CJ29" s="405"/>
      <c r="CK29" s="101"/>
      <c r="CL29" s="102"/>
    </row>
    <row r="30" spans="2:90" s="51" customFormat="1" ht="14.25" customHeight="1" x14ac:dyDescent="0.25">
      <c r="B30" s="103" t="s">
        <v>47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406"/>
      <c r="AQ30" s="407"/>
      <c r="AR30" s="407"/>
      <c r="AS30" s="407"/>
      <c r="AT30" s="407"/>
      <c r="AU30" s="407"/>
      <c r="AV30" s="407"/>
      <c r="AW30" s="407"/>
      <c r="AX30" s="407"/>
      <c r="AY30" s="407"/>
      <c r="AZ30" s="408"/>
      <c r="BA30" s="408"/>
      <c r="BB30" s="408"/>
      <c r="BC30" s="408"/>
      <c r="BD30" s="408"/>
      <c r="BE30" s="408"/>
      <c r="BF30" s="408"/>
      <c r="BG30" s="408"/>
      <c r="BH30" s="408"/>
      <c r="BI30" s="408"/>
      <c r="BJ30" s="408"/>
      <c r="BK30" s="408"/>
      <c r="BL30" s="408"/>
      <c r="BM30" s="408"/>
      <c r="BN30" s="409" t="s">
        <v>48</v>
      </c>
      <c r="BO30" s="409"/>
      <c r="BP30" s="409"/>
      <c r="BQ30" s="409"/>
      <c r="BR30" s="409"/>
      <c r="BS30" s="409"/>
      <c r="BT30" s="409"/>
      <c r="BU30" s="409"/>
      <c r="BV30" s="409"/>
      <c r="BW30" s="409"/>
      <c r="BX30" s="409"/>
      <c r="BY30" s="409"/>
      <c r="BZ30" s="409"/>
      <c r="CA30" s="409"/>
      <c r="CB30" s="105"/>
      <c r="CC30" s="105"/>
      <c r="CE30" s="9"/>
      <c r="CF30" s="9"/>
      <c r="CG30" s="9"/>
      <c r="CH30" s="9"/>
      <c r="CI30" s="106"/>
      <c r="CJ30" s="105"/>
      <c r="CK30" s="105"/>
      <c r="CL30" s="60"/>
    </row>
    <row r="31" spans="2:90" s="51" customFormat="1" ht="14.25" customHeight="1" x14ac:dyDescent="0.25">
      <c r="B31" s="107" t="s">
        <v>49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410"/>
      <c r="AQ31" s="411"/>
      <c r="AR31" s="411"/>
      <c r="AS31" s="411"/>
      <c r="AT31" s="411"/>
      <c r="AU31" s="411"/>
      <c r="AV31" s="411"/>
      <c r="AW31" s="411"/>
      <c r="AX31" s="411"/>
      <c r="AY31" s="411"/>
      <c r="AZ31" s="412"/>
      <c r="BA31" s="412"/>
      <c r="BB31" s="412"/>
      <c r="BC31" s="412"/>
      <c r="BD31" s="412"/>
      <c r="BE31" s="412"/>
      <c r="BF31" s="412"/>
      <c r="BG31" s="412"/>
      <c r="BH31" s="412"/>
      <c r="BI31" s="412"/>
      <c r="BJ31" s="412"/>
      <c r="BK31" s="412"/>
      <c r="BL31" s="412"/>
      <c r="BM31" s="412"/>
      <c r="BN31" s="413" t="s">
        <v>48</v>
      </c>
      <c r="BO31" s="413"/>
      <c r="BP31" s="413"/>
      <c r="BQ31" s="413"/>
      <c r="BR31" s="413"/>
      <c r="BS31" s="413"/>
      <c r="BT31" s="413"/>
      <c r="BU31" s="413"/>
      <c r="BV31" s="413"/>
      <c r="BW31" s="413"/>
      <c r="BX31" s="413"/>
      <c r="BY31" s="413"/>
      <c r="BZ31" s="413"/>
      <c r="CA31" s="413"/>
      <c r="CB31" s="105"/>
      <c r="CC31" s="105"/>
      <c r="CE31" s="9"/>
      <c r="CF31" s="9"/>
      <c r="CG31" s="9"/>
      <c r="CH31" s="108"/>
      <c r="CI31" s="106"/>
      <c r="CJ31" s="105"/>
      <c r="CK31" s="105"/>
      <c r="CL31" s="60"/>
    </row>
    <row r="32" spans="2:90" s="51" customFormat="1" ht="14.25" customHeight="1" x14ac:dyDescent="0.25">
      <c r="B32" s="107" t="s">
        <v>50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410"/>
      <c r="AQ32" s="411"/>
      <c r="AR32" s="411"/>
      <c r="AS32" s="411"/>
      <c r="AT32" s="411"/>
      <c r="AU32" s="411"/>
      <c r="AV32" s="411"/>
      <c r="AW32" s="411"/>
      <c r="AX32" s="411"/>
      <c r="AY32" s="411"/>
      <c r="AZ32" s="412"/>
      <c r="BA32" s="412"/>
      <c r="BB32" s="412"/>
      <c r="BC32" s="412"/>
      <c r="BD32" s="412"/>
      <c r="BE32" s="412"/>
      <c r="BF32" s="412"/>
      <c r="BG32" s="412"/>
      <c r="BH32" s="412"/>
      <c r="BI32" s="412"/>
      <c r="BJ32" s="412"/>
      <c r="BK32" s="412"/>
      <c r="BL32" s="412"/>
      <c r="BM32" s="412"/>
      <c r="BN32" s="413" t="s">
        <v>48</v>
      </c>
      <c r="BO32" s="413"/>
      <c r="BP32" s="413"/>
      <c r="BQ32" s="413"/>
      <c r="BR32" s="413"/>
      <c r="BS32" s="413"/>
      <c r="BT32" s="413"/>
      <c r="BU32" s="413"/>
      <c r="BV32" s="413"/>
      <c r="BW32" s="413"/>
      <c r="BX32" s="413"/>
      <c r="BY32" s="413"/>
      <c r="BZ32" s="413"/>
      <c r="CA32" s="413"/>
      <c r="CB32" s="105"/>
      <c r="CC32" s="105"/>
      <c r="CE32" s="9"/>
      <c r="CF32" s="9"/>
      <c r="CG32" s="9"/>
      <c r="CH32" s="108"/>
      <c r="CI32" s="106"/>
      <c r="CJ32" s="105"/>
      <c r="CK32" s="105"/>
      <c r="CL32" s="60"/>
    </row>
    <row r="33" spans="1:89" s="60" customFormat="1" ht="14.25" customHeight="1" x14ac:dyDescent="0.25">
      <c r="A33" s="51"/>
      <c r="B33" s="107" t="s">
        <v>51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410"/>
      <c r="AQ33" s="411"/>
      <c r="AR33" s="411"/>
      <c r="AS33" s="411"/>
      <c r="AT33" s="411"/>
      <c r="AU33" s="411"/>
      <c r="AV33" s="411"/>
      <c r="AW33" s="411"/>
      <c r="AX33" s="411"/>
      <c r="AY33" s="411"/>
      <c r="AZ33" s="412"/>
      <c r="BA33" s="412"/>
      <c r="BB33" s="412"/>
      <c r="BC33" s="412"/>
      <c r="BD33" s="412"/>
      <c r="BE33" s="412"/>
      <c r="BF33" s="412"/>
      <c r="BG33" s="412"/>
      <c r="BH33" s="412"/>
      <c r="BI33" s="412"/>
      <c r="BJ33" s="412"/>
      <c r="BK33" s="412"/>
      <c r="BL33" s="412"/>
      <c r="BM33" s="412"/>
      <c r="BN33" s="413" t="s">
        <v>48</v>
      </c>
      <c r="BO33" s="413"/>
      <c r="BP33" s="413"/>
      <c r="BQ33" s="413"/>
      <c r="BR33" s="413"/>
      <c r="BS33" s="413"/>
      <c r="BT33" s="413"/>
      <c r="BU33" s="413"/>
      <c r="BV33" s="413"/>
      <c r="BW33" s="413"/>
      <c r="BX33" s="413"/>
      <c r="BY33" s="413"/>
      <c r="BZ33" s="413"/>
      <c r="CA33" s="413"/>
      <c r="CB33" s="105"/>
      <c r="CC33" s="105"/>
      <c r="CD33" s="51"/>
      <c r="CE33" s="9"/>
      <c r="CF33" s="9"/>
      <c r="CG33" s="9"/>
      <c r="CH33" s="108"/>
      <c r="CI33" s="106"/>
      <c r="CJ33" s="105"/>
      <c r="CK33" s="105"/>
    </row>
    <row r="34" spans="1:89" s="60" customFormat="1" ht="14.25" customHeight="1" x14ac:dyDescent="0.25">
      <c r="A34" s="51"/>
      <c r="B34" s="107" t="s">
        <v>52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410"/>
      <c r="AQ34" s="411"/>
      <c r="AR34" s="411"/>
      <c r="AS34" s="411"/>
      <c r="AT34" s="411"/>
      <c r="AU34" s="411"/>
      <c r="AV34" s="411"/>
      <c r="AW34" s="411"/>
      <c r="AX34" s="411"/>
      <c r="AY34" s="411"/>
      <c r="AZ34" s="412"/>
      <c r="BA34" s="412"/>
      <c r="BB34" s="412"/>
      <c r="BC34" s="412"/>
      <c r="BD34" s="412"/>
      <c r="BE34" s="412"/>
      <c r="BF34" s="412"/>
      <c r="BG34" s="412"/>
      <c r="BH34" s="412"/>
      <c r="BI34" s="412"/>
      <c r="BJ34" s="412"/>
      <c r="BK34" s="412"/>
      <c r="BL34" s="412"/>
      <c r="BM34" s="412"/>
      <c r="BN34" s="413" t="s">
        <v>48</v>
      </c>
      <c r="BO34" s="413"/>
      <c r="BP34" s="413"/>
      <c r="BQ34" s="413"/>
      <c r="BR34" s="413"/>
      <c r="BS34" s="413"/>
      <c r="BT34" s="413"/>
      <c r="BU34" s="413"/>
      <c r="BV34" s="413"/>
      <c r="BW34" s="413"/>
      <c r="BX34" s="413"/>
      <c r="BY34" s="413"/>
      <c r="BZ34" s="413"/>
      <c r="CA34" s="413"/>
      <c r="CB34" s="105"/>
      <c r="CC34" s="105"/>
      <c r="CD34" s="19"/>
      <c r="CE34" s="9"/>
      <c r="CF34" s="9"/>
      <c r="CG34" s="9"/>
      <c r="CH34" s="108"/>
      <c r="CI34" s="106"/>
      <c r="CJ34" s="105"/>
      <c r="CK34" s="105"/>
    </row>
    <row r="35" spans="1:89" s="60" customFormat="1" ht="14.25" customHeight="1" x14ac:dyDescent="0.25">
      <c r="A35" s="51"/>
      <c r="B35" s="109" t="s">
        <v>53</v>
      </c>
      <c r="C35" s="110"/>
      <c r="D35" s="110"/>
      <c r="E35" s="110"/>
      <c r="F35" s="110"/>
      <c r="G35" s="110"/>
      <c r="H35" s="110"/>
      <c r="I35" s="110"/>
      <c r="J35" s="110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410"/>
      <c r="AQ35" s="411"/>
      <c r="AR35" s="411"/>
      <c r="AS35" s="411"/>
      <c r="AT35" s="411"/>
      <c r="AU35" s="411"/>
      <c r="AV35" s="411"/>
      <c r="AW35" s="411"/>
      <c r="AX35" s="411"/>
      <c r="AY35" s="411"/>
      <c r="AZ35" s="412"/>
      <c r="BA35" s="412"/>
      <c r="BB35" s="412"/>
      <c r="BC35" s="412"/>
      <c r="BD35" s="412"/>
      <c r="BE35" s="412"/>
      <c r="BF35" s="412"/>
      <c r="BG35" s="412"/>
      <c r="BH35" s="412"/>
      <c r="BI35" s="412"/>
      <c r="BJ35" s="412"/>
      <c r="BK35" s="412"/>
      <c r="BL35" s="412"/>
      <c r="BM35" s="412"/>
      <c r="BN35" s="413" t="s">
        <v>48</v>
      </c>
      <c r="BO35" s="413"/>
      <c r="BP35" s="413"/>
      <c r="BQ35" s="413"/>
      <c r="BR35" s="413"/>
      <c r="BS35" s="413"/>
      <c r="BT35" s="413"/>
      <c r="BU35" s="413"/>
      <c r="BV35" s="413"/>
      <c r="BW35" s="413"/>
      <c r="BX35" s="413"/>
      <c r="BY35" s="413"/>
      <c r="BZ35" s="413"/>
      <c r="CA35" s="413"/>
      <c r="CB35" s="105"/>
      <c r="CC35" s="105"/>
      <c r="CD35" s="19"/>
      <c r="CE35" s="9"/>
      <c r="CF35" s="9"/>
      <c r="CG35" s="9"/>
      <c r="CH35" s="108"/>
      <c r="CI35" s="106"/>
      <c r="CJ35" s="105"/>
      <c r="CK35" s="105"/>
    </row>
    <row r="36" spans="1:89" s="60" customFormat="1" ht="14.25" customHeight="1" x14ac:dyDescent="0.25">
      <c r="A36" s="51"/>
      <c r="B36" s="109" t="s">
        <v>54</v>
      </c>
      <c r="C36" s="110"/>
      <c r="D36" s="110"/>
      <c r="E36" s="110"/>
      <c r="F36" s="110"/>
      <c r="G36" s="110"/>
      <c r="H36" s="110"/>
      <c r="I36" s="110"/>
      <c r="J36" s="110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410"/>
      <c r="AQ36" s="411"/>
      <c r="AR36" s="411"/>
      <c r="AS36" s="411"/>
      <c r="AT36" s="411"/>
      <c r="AU36" s="411"/>
      <c r="AV36" s="411"/>
      <c r="AW36" s="411"/>
      <c r="AX36" s="411"/>
      <c r="AY36" s="411"/>
      <c r="AZ36" s="412"/>
      <c r="BA36" s="412"/>
      <c r="BB36" s="412"/>
      <c r="BC36" s="412"/>
      <c r="BD36" s="412"/>
      <c r="BE36" s="412"/>
      <c r="BF36" s="412"/>
      <c r="BG36" s="412"/>
      <c r="BH36" s="412"/>
      <c r="BI36" s="412"/>
      <c r="BJ36" s="412"/>
      <c r="BK36" s="412"/>
      <c r="BL36" s="412"/>
      <c r="BM36" s="412"/>
      <c r="BN36" s="413" t="s">
        <v>48</v>
      </c>
      <c r="BO36" s="413"/>
      <c r="BP36" s="413"/>
      <c r="BQ36" s="413"/>
      <c r="BR36" s="413"/>
      <c r="BS36" s="413"/>
      <c r="BT36" s="413"/>
      <c r="BU36" s="413"/>
      <c r="BV36" s="413"/>
      <c r="BW36" s="413"/>
      <c r="BX36" s="413"/>
      <c r="BY36" s="413"/>
      <c r="BZ36" s="413"/>
      <c r="CA36" s="413"/>
      <c r="CB36" s="105"/>
      <c r="CC36" s="105"/>
      <c r="CD36" s="19"/>
      <c r="CE36" s="9"/>
      <c r="CF36" s="9"/>
      <c r="CG36" s="9"/>
      <c r="CH36" s="108"/>
      <c r="CI36" s="106"/>
      <c r="CJ36" s="105"/>
      <c r="CK36" s="105"/>
    </row>
    <row r="37" spans="1:89" s="60" customFormat="1" ht="14.25" customHeight="1" x14ac:dyDescent="0.25">
      <c r="A37" s="51"/>
      <c r="B37" s="111"/>
      <c r="C37" s="112"/>
      <c r="D37" s="112"/>
      <c r="E37" s="112"/>
      <c r="F37" s="112"/>
      <c r="G37" s="112"/>
      <c r="I37" s="112"/>
      <c r="J37" s="9" t="s">
        <v>55</v>
      </c>
      <c r="K37" s="54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410"/>
      <c r="AQ37" s="411"/>
      <c r="AR37" s="411"/>
      <c r="AS37" s="411"/>
      <c r="AT37" s="411"/>
      <c r="AU37" s="411"/>
      <c r="AV37" s="411"/>
      <c r="AW37" s="411"/>
      <c r="AX37" s="411"/>
      <c r="AY37" s="411"/>
      <c r="AZ37" s="412"/>
      <c r="BA37" s="412"/>
      <c r="BB37" s="412"/>
      <c r="BC37" s="412"/>
      <c r="BD37" s="412"/>
      <c r="BE37" s="412"/>
      <c r="BF37" s="412"/>
      <c r="BG37" s="412"/>
      <c r="BH37" s="412"/>
      <c r="BI37" s="412"/>
      <c r="BJ37" s="412"/>
      <c r="BK37" s="412"/>
      <c r="BL37" s="412"/>
      <c r="BM37" s="412"/>
      <c r="BN37" s="413" t="s">
        <v>48</v>
      </c>
      <c r="BO37" s="413"/>
      <c r="BP37" s="413"/>
      <c r="BQ37" s="413"/>
      <c r="BR37" s="413"/>
      <c r="BS37" s="413"/>
      <c r="BT37" s="413"/>
      <c r="BU37" s="413"/>
      <c r="BV37" s="413"/>
      <c r="BW37" s="413"/>
      <c r="BX37" s="413"/>
      <c r="BY37" s="413"/>
      <c r="BZ37" s="413"/>
      <c r="CA37" s="413"/>
      <c r="CB37" s="105"/>
      <c r="CC37" s="105"/>
      <c r="CD37" s="19"/>
      <c r="CE37" s="112"/>
      <c r="CF37" s="9"/>
      <c r="CG37" s="9"/>
      <c r="CH37" s="113"/>
      <c r="CI37" s="106"/>
      <c r="CJ37" s="54"/>
      <c r="CK37" s="105"/>
    </row>
    <row r="38" spans="1:89" s="60" customFormat="1" ht="14.25" customHeight="1" x14ac:dyDescent="0.25">
      <c r="A38" s="51"/>
      <c r="B38" s="111"/>
      <c r="C38" s="112"/>
      <c r="D38" s="112"/>
      <c r="E38" s="112"/>
      <c r="F38" s="112"/>
      <c r="G38" s="112"/>
      <c r="I38" s="112"/>
      <c r="J38" s="9" t="s">
        <v>56</v>
      </c>
      <c r="K38" s="54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410"/>
      <c r="AQ38" s="411"/>
      <c r="AR38" s="411"/>
      <c r="AS38" s="411"/>
      <c r="AT38" s="411"/>
      <c r="AU38" s="411"/>
      <c r="AV38" s="411"/>
      <c r="AW38" s="411"/>
      <c r="AX38" s="411"/>
      <c r="AY38" s="411"/>
      <c r="AZ38" s="412"/>
      <c r="BA38" s="412"/>
      <c r="BB38" s="412"/>
      <c r="BC38" s="412"/>
      <c r="BD38" s="412"/>
      <c r="BE38" s="412"/>
      <c r="BF38" s="412"/>
      <c r="BG38" s="412"/>
      <c r="BH38" s="412"/>
      <c r="BI38" s="412"/>
      <c r="BJ38" s="412"/>
      <c r="BK38" s="412"/>
      <c r="BL38" s="412"/>
      <c r="BM38" s="412"/>
      <c r="BN38" s="413" t="s">
        <v>48</v>
      </c>
      <c r="BO38" s="413"/>
      <c r="BP38" s="413"/>
      <c r="BQ38" s="413"/>
      <c r="BR38" s="413"/>
      <c r="BS38" s="413"/>
      <c r="BT38" s="413"/>
      <c r="BU38" s="413"/>
      <c r="BV38" s="413"/>
      <c r="BW38" s="413"/>
      <c r="BX38" s="413"/>
      <c r="BY38" s="413"/>
      <c r="BZ38" s="413"/>
      <c r="CA38" s="413"/>
      <c r="CB38" s="105"/>
      <c r="CC38" s="105"/>
      <c r="CD38" s="19"/>
      <c r="CE38" s="112"/>
      <c r="CF38" s="9"/>
      <c r="CG38" s="9"/>
      <c r="CH38" s="113"/>
      <c r="CI38" s="106"/>
      <c r="CJ38" s="54"/>
      <c r="CK38" s="105"/>
    </row>
    <row r="39" spans="1:89" s="60" customFormat="1" ht="14.25" customHeight="1" x14ac:dyDescent="0.25">
      <c r="A39" s="51"/>
      <c r="B39" s="111"/>
      <c r="C39" s="112"/>
      <c r="D39" s="112"/>
      <c r="E39" s="112"/>
      <c r="F39" s="112"/>
      <c r="G39" s="112"/>
      <c r="I39" s="112"/>
      <c r="J39" s="9" t="s">
        <v>57</v>
      </c>
      <c r="K39" s="54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410"/>
      <c r="AQ39" s="411"/>
      <c r="AR39" s="411"/>
      <c r="AS39" s="411"/>
      <c r="AT39" s="411"/>
      <c r="AU39" s="411"/>
      <c r="AV39" s="411"/>
      <c r="AW39" s="411"/>
      <c r="AX39" s="411"/>
      <c r="AY39" s="411"/>
      <c r="AZ39" s="412"/>
      <c r="BA39" s="412"/>
      <c r="BB39" s="412"/>
      <c r="BC39" s="412"/>
      <c r="BD39" s="412"/>
      <c r="BE39" s="412"/>
      <c r="BF39" s="412"/>
      <c r="BG39" s="412"/>
      <c r="BH39" s="412"/>
      <c r="BI39" s="412"/>
      <c r="BJ39" s="412"/>
      <c r="BK39" s="412"/>
      <c r="BL39" s="412"/>
      <c r="BM39" s="412"/>
      <c r="BN39" s="413" t="s">
        <v>48</v>
      </c>
      <c r="BO39" s="413"/>
      <c r="BP39" s="413"/>
      <c r="BQ39" s="413"/>
      <c r="BR39" s="413"/>
      <c r="BS39" s="413"/>
      <c r="BT39" s="413"/>
      <c r="BU39" s="413"/>
      <c r="BV39" s="413"/>
      <c r="BW39" s="413"/>
      <c r="BX39" s="413"/>
      <c r="BY39" s="413"/>
      <c r="BZ39" s="413"/>
      <c r="CA39" s="413"/>
      <c r="CB39" s="105"/>
      <c r="CC39" s="105"/>
      <c r="CD39" s="19"/>
      <c r="CE39" s="112"/>
      <c r="CF39" s="9"/>
      <c r="CG39" s="9"/>
      <c r="CH39" s="113"/>
      <c r="CI39" s="106"/>
      <c r="CJ39" s="105"/>
      <c r="CK39" s="105"/>
    </row>
    <row r="40" spans="1:89" s="60" customFormat="1" ht="14.25" customHeight="1" x14ac:dyDescent="0.25">
      <c r="A40" s="51"/>
      <c r="B40" s="111"/>
      <c r="C40" s="112"/>
      <c r="D40" s="112"/>
      <c r="E40" s="112"/>
      <c r="F40" s="112"/>
      <c r="G40" s="112"/>
      <c r="I40" s="112"/>
      <c r="J40" s="9" t="s">
        <v>58</v>
      </c>
      <c r="K40" s="54"/>
      <c r="L40" s="9"/>
      <c r="M40" s="9"/>
      <c r="N40" s="9"/>
      <c r="O40" s="9"/>
      <c r="P40" s="9" t="s">
        <v>59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410"/>
      <c r="AQ40" s="411"/>
      <c r="AR40" s="411"/>
      <c r="AS40" s="411"/>
      <c r="AT40" s="411"/>
      <c r="AU40" s="411"/>
      <c r="AV40" s="411"/>
      <c r="AW40" s="411"/>
      <c r="AX40" s="411"/>
      <c r="AY40" s="411"/>
      <c r="AZ40" s="412"/>
      <c r="BA40" s="412"/>
      <c r="BB40" s="412"/>
      <c r="BC40" s="412"/>
      <c r="BD40" s="412"/>
      <c r="BE40" s="412"/>
      <c r="BF40" s="412"/>
      <c r="BG40" s="412"/>
      <c r="BH40" s="412"/>
      <c r="BI40" s="412"/>
      <c r="BJ40" s="412"/>
      <c r="BK40" s="412"/>
      <c r="BL40" s="412"/>
      <c r="BM40" s="412"/>
      <c r="BN40" s="413" t="s">
        <v>48</v>
      </c>
      <c r="BO40" s="413"/>
      <c r="BP40" s="413"/>
      <c r="BQ40" s="413"/>
      <c r="BR40" s="413"/>
      <c r="BS40" s="413"/>
      <c r="BT40" s="413"/>
      <c r="BU40" s="413"/>
      <c r="BV40" s="413"/>
      <c r="BW40" s="413"/>
      <c r="BX40" s="413"/>
      <c r="BY40" s="413"/>
      <c r="BZ40" s="413"/>
      <c r="CA40" s="413"/>
      <c r="CB40" s="105"/>
      <c r="CC40" s="105"/>
      <c r="CD40" s="19"/>
      <c r="CE40" s="112"/>
      <c r="CF40" s="9"/>
      <c r="CG40" s="9"/>
      <c r="CH40" s="113"/>
      <c r="CI40" s="106"/>
      <c r="CJ40" s="105"/>
      <c r="CK40" s="105"/>
    </row>
    <row r="41" spans="1:89" s="60" customFormat="1" ht="14.25" customHeight="1" x14ac:dyDescent="0.25">
      <c r="A41" s="51"/>
      <c r="B41" s="111" t="s">
        <v>60</v>
      </c>
      <c r="C41" s="112"/>
      <c r="D41" s="112"/>
      <c r="E41" s="112"/>
      <c r="F41" s="112"/>
      <c r="G41" s="112"/>
      <c r="H41" s="112"/>
      <c r="I41" s="112"/>
      <c r="J41" s="112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410"/>
      <c r="AQ41" s="411"/>
      <c r="AR41" s="411"/>
      <c r="AS41" s="411"/>
      <c r="AT41" s="411"/>
      <c r="AU41" s="411"/>
      <c r="AV41" s="411"/>
      <c r="AW41" s="411"/>
      <c r="AX41" s="411"/>
      <c r="AY41" s="411"/>
      <c r="AZ41" s="412"/>
      <c r="BA41" s="412"/>
      <c r="BB41" s="412"/>
      <c r="BC41" s="412"/>
      <c r="BD41" s="412"/>
      <c r="BE41" s="412"/>
      <c r="BF41" s="412"/>
      <c r="BG41" s="412"/>
      <c r="BH41" s="412"/>
      <c r="BI41" s="412"/>
      <c r="BJ41" s="412"/>
      <c r="BK41" s="412"/>
      <c r="BL41" s="412"/>
      <c r="BM41" s="412"/>
      <c r="BN41" s="413" t="s">
        <v>48</v>
      </c>
      <c r="BO41" s="413"/>
      <c r="BP41" s="413"/>
      <c r="BQ41" s="413"/>
      <c r="BR41" s="413"/>
      <c r="BS41" s="413"/>
      <c r="BT41" s="413"/>
      <c r="BU41" s="413"/>
      <c r="BV41" s="413"/>
      <c r="BW41" s="413"/>
      <c r="BX41" s="413"/>
      <c r="BY41" s="413"/>
      <c r="BZ41" s="413"/>
      <c r="CA41" s="413"/>
      <c r="CB41" s="105"/>
      <c r="CC41" s="105"/>
      <c r="CD41" s="19"/>
      <c r="CE41" s="9"/>
      <c r="CF41" s="9"/>
      <c r="CG41" s="9"/>
      <c r="CH41" s="108"/>
      <c r="CI41" s="106"/>
      <c r="CJ41" s="105"/>
      <c r="CK41" s="105"/>
    </row>
    <row r="42" spans="1:89" s="60" customFormat="1" ht="14.25" customHeight="1" x14ac:dyDescent="0.25">
      <c r="A42" s="51"/>
      <c r="B42" s="111"/>
      <c r="C42" s="112"/>
      <c r="D42" s="112"/>
      <c r="E42" s="112"/>
      <c r="F42" s="112"/>
      <c r="G42" s="112"/>
      <c r="J42" s="9" t="s">
        <v>61</v>
      </c>
      <c r="K42" s="112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410"/>
      <c r="AQ42" s="411"/>
      <c r="AR42" s="411"/>
      <c r="AS42" s="411"/>
      <c r="AT42" s="411"/>
      <c r="AU42" s="411"/>
      <c r="AV42" s="411"/>
      <c r="AW42" s="411"/>
      <c r="AX42" s="411"/>
      <c r="AY42" s="411"/>
      <c r="AZ42" s="412"/>
      <c r="BA42" s="412"/>
      <c r="BB42" s="412"/>
      <c r="BC42" s="412"/>
      <c r="BD42" s="412"/>
      <c r="BE42" s="412"/>
      <c r="BF42" s="412"/>
      <c r="BG42" s="412"/>
      <c r="BH42" s="412"/>
      <c r="BI42" s="412"/>
      <c r="BJ42" s="412"/>
      <c r="BK42" s="412"/>
      <c r="BL42" s="412"/>
      <c r="BM42" s="412"/>
      <c r="BN42" s="413" t="s">
        <v>48</v>
      </c>
      <c r="BO42" s="413"/>
      <c r="BP42" s="413"/>
      <c r="BQ42" s="413"/>
      <c r="BR42" s="413"/>
      <c r="BS42" s="413"/>
      <c r="BT42" s="413"/>
      <c r="BU42" s="413"/>
      <c r="BV42" s="413"/>
      <c r="BW42" s="413"/>
      <c r="BX42" s="413"/>
      <c r="BY42" s="413"/>
      <c r="BZ42" s="413"/>
      <c r="CA42" s="413"/>
      <c r="CB42" s="105"/>
      <c r="CC42" s="105"/>
      <c r="CD42" s="19"/>
      <c r="CE42" s="9"/>
      <c r="CF42" s="9"/>
      <c r="CG42" s="9"/>
      <c r="CH42" s="108"/>
      <c r="CI42" s="106"/>
      <c r="CJ42" s="105"/>
      <c r="CK42" s="105"/>
    </row>
    <row r="43" spans="1:89" s="60" customFormat="1" ht="14.25" customHeight="1" x14ac:dyDescent="0.25">
      <c r="A43" s="51"/>
      <c r="B43" s="111"/>
      <c r="C43" s="112"/>
      <c r="D43" s="112"/>
      <c r="E43" s="112"/>
      <c r="F43" s="112"/>
      <c r="G43" s="112"/>
      <c r="J43" s="9" t="s">
        <v>62</v>
      </c>
      <c r="K43" s="112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410"/>
      <c r="AQ43" s="411"/>
      <c r="AR43" s="411"/>
      <c r="AS43" s="411"/>
      <c r="AT43" s="411"/>
      <c r="AU43" s="411"/>
      <c r="AV43" s="411"/>
      <c r="AW43" s="411"/>
      <c r="AX43" s="411"/>
      <c r="AY43" s="411"/>
      <c r="AZ43" s="412"/>
      <c r="BA43" s="412"/>
      <c r="BB43" s="412"/>
      <c r="BC43" s="412"/>
      <c r="BD43" s="412"/>
      <c r="BE43" s="412"/>
      <c r="BF43" s="412"/>
      <c r="BG43" s="412"/>
      <c r="BH43" s="412"/>
      <c r="BI43" s="412"/>
      <c r="BJ43" s="412"/>
      <c r="BK43" s="412"/>
      <c r="BL43" s="412"/>
      <c r="BM43" s="412"/>
      <c r="BN43" s="413" t="s">
        <v>48</v>
      </c>
      <c r="BO43" s="413"/>
      <c r="BP43" s="413"/>
      <c r="BQ43" s="413"/>
      <c r="BR43" s="413"/>
      <c r="BS43" s="413"/>
      <c r="BT43" s="413"/>
      <c r="BU43" s="413"/>
      <c r="BV43" s="413"/>
      <c r="BW43" s="413"/>
      <c r="BX43" s="413"/>
      <c r="BY43" s="413"/>
      <c r="BZ43" s="413"/>
      <c r="CA43" s="413"/>
      <c r="CB43" s="105"/>
      <c r="CC43" s="105"/>
      <c r="CD43" s="19"/>
      <c r="CE43" s="9"/>
      <c r="CF43" s="9"/>
      <c r="CG43" s="9"/>
      <c r="CH43" s="108"/>
      <c r="CI43" s="106"/>
      <c r="CJ43" s="105"/>
      <c r="CK43" s="105"/>
    </row>
    <row r="44" spans="1:89" s="60" customFormat="1" ht="14.25" customHeight="1" x14ac:dyDescent="0.25">
      <c r="A44" s="51"/>
      <c r="B44" s="111"/>
      <c r="C44" s="112"/>
      <c r="D44" s="112"/>
      <c r="E44" s="112"/>
      <c r="F44" s="112"/>
      <c r="G44" s="112"/>
      <c r="J44" s="9" t="s">
        <v>63</v>
      </c>
      <c r="K44" s="112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410"/>
      <c r="AQ44" s="411"/>
      <c r="AR44" s="411"/>
      <c r="AS44" s="411"/>
      <c r="AT44" s="411"/>
      <c r="AU44" s="411"/>
      <c r="AV44" s="411"/>
      <c r="AW44" s="411"/>
      <c r="AX44" s="411"/>
      <c r="AY44" s="411"/>
      <c r="AZ44" s="412"/>
      <c r="BA44" s="412"/>
      <c r="BB44" s="412"/>
      <c r="BC44" s="412"/>
      <c r="BD44" s="412"/>
      <c r="BE44" s="412"/>
      <c r="BF44" s="412"/>
      <c r="BG44" s="412"/>
      <c r="BH44" s="412"/>
      <c r="BI44" s="412"/>
      <c r="BJ44" s="412"/>
      <c r="BK44" s="412"/>
      <c r="BL44" s="412"/>
      <c r="BM44" s="412"/>
      <c r="BN44" s="413" t="s">
        <v>48</v>
      </c>
      <c r="BO44" s="413"/>
      <c r="BP44" s="413"/>
      <c r="BQ44" s="413"/>
      <c r="BR44" s="413"/>
      <c r="BS44" s="413"/>
      <c r="BT44" s="413"/>
      <c r="BU44" s="413"/>
      <c r="BV44" s="413"/>
      <c r="BW44" s="413"/>
      <c r="BX44" s="413"/>
      <c r="BY44" s="413"/>
      <c r="BZ44" s="413"/>
      <c r="CA44" s="413"/>
      <c r="CB44" s="105"/>
      <c r="CC44" s="105"/>
      <c r="CD44" s="19"/>
      <c r="CE44" s="9"/>
      <c r="CF44" s="9"/>
      <c r="CG44" s="9"/>
      <c r="CH44" s="108"/>
      <c r="CI44" s="106"/>
      <c r="CJ44" s="105"/>
      <c r="CK44" s="105"/>
    </row>
    <row r="45" spans="1:89" s="60" customFormat="1" ht="14.25" customHeight="1" x14ac:dyDescent="0.25">
      <c r="A45" s="51"/>
      <c r="B45" s="111"/>
      <c r="C45" s="112"/>
      <c r="D45" s="112"/>
      <c r="E45" s="112"/>
      <c r="F45" s="112"/>
      <c r="G45" s="112"/>
      <c r="J45" s="9" t="s">
        <v>64</v>
      </c>
      <c r="K45" s="112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410"/>
      <c r="AQ45" s="411"/>
      <c r="AR45" s="411"/>
      <c r="AS45" s="411"/>
      <c r="AT45" s="411"/>
      <c r="AU45" s="411"/>
      <c r="AV45" s="411"/>
      <c r="AW45" s="411"/>
      <c r="AX45" s="411"/>
      <c r="AY45" s="411"/>
      <c r="AZ45" s="412"/>
      <c r="BA45" s="412"/>
      <c r="BB45" s="412"/>
      <c r="BC45" s="412"/>
      <c r="BD45" s="412"/>
      <c r="BE45" s="412"/>
      <c r="BF45" s="412"/>
      <c r="BG45" s="412"/>
      <c r="BH45" s="412"/>
      <c r="BI45" s="412"/>
      <c r="BJ45" s="412"/>
      <c r="BK45" s="412"/>
      <c r="BL45" s="412"/>
      <c r="BM45" s="412"/>
      <c r="BN45" s="413" t="s">
        <v>48</v>
      </c>
      <c r="BO45" s="413"/>
      <c r="BP45" s="413"/>
      <c r="BQ45" s="413"/>
      <c r="BR45" s="413"/>
      <c r="BS45" s="413"/>
      <c r="BT45" s="413"/>
      <c r="BU45" s="413"/>
      <c r="BV45" s="413"/>
      <c r="BW45" s="413"/>
      <c r="BX45" s="413"/>
      <c r="BY45" s="413"/>
      <c r="BZ45" s="413"/>
      <c r="CA45" s="413"/>
      <c r="CB45" s="105"/>
      <c r="CC45" s="105"/>
      <c r="CD45" s="19"/>
      <c r="CE45" s="9"/>
      <c r="CF45" s="9"/>
      <c r="CG45" s="9"/>
      <c r="CH45" s="108"/>
      <c r="CI45" s="106"/>
      <c r="CJ45" s="105"/>
      <c r="CK45" s="105"/>
    </row>
    <row r="46" spans="1:89" s="60" customFormat="1" ht="14.25" customHeight="1" x14ac:dyDescent="0.25">
      <c r="A46" s="51"/>
      <c r="B46" s="111"/>
      <c r="C46" s="112"/>
      <c r="D46" s="112"/>
      <c r="E46" s="112"/>
      <c r="F46" s="112"/>
      <c r="G46" s="112"/>
      <c r="J46" s="9" t="s">
        <v>65</v>
      </c>
      <c r="K46" s="112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410"/>
      <c r="AQ46" s="411"/>
      <c r="AR46" s="411"/>
      <c r="AS46" s="411"/>
      <c r="AT46" s="411"/>
      <c r="AU46" s="411"/>
      <c r="AV46" s="411"/>
      <c r="AW46" s="411"/>
      <c r="AX46" s="411"/>
      <c r="AY46" s="411"/>
      <c r="AZ46" s="412"/>
      <c r="BA46" s="412"/>
      <c r="BB46" s="412"/>
      <c r="BC46" s="412"/>
      <c r="BD46" s="412"/>
      <c r="BE46" s="412"/>
      <c r="BF46" s="412"/>
      <c r="BG46" s="412"/>
      <c r="BH46" s="412"/>
      <c r="BI46" s="412"/>
      <c r="BJ46" s="412"/>
      <c r="BK46" s="412"/>
      <c r="BL46" s="412"/>
      <c r="BM46" s="412"/>
      <c r="BN46" s="413" t="s">
        <v>48</v>
      </c>
      <c r="BO46" s="413"/>
      <c r="BP46" s="413"/>
      <c r="BQ46" s="413"/>
      <c r="BR46" s="413"/>
      <c r="BS46" s="413"/>
      <c r="BT46" s="413"/>
      <c r="BU46" s="413"/>
      <c r="BV46" s="413"/>
      <c r="BW46" s="413"/>
      <c r="BX46" s="413"/>
      <c r="BY46" s="413"/>
      <c r="BZ46" s="413"/>
      <c r="CA46" s="413"/>
      <c r="CB46" s="105"/>
      <c r="CC46" s="105"/>
      <c r="CD46" s="19"/>
      <c r="CE46" s="9"/>
      <c r="CF46" s="9"/>
      <c r="CG46" s="9"/>
      <c r="CH46" s="108"/>
      <c r="CI46" s="106"/>
      <c r="CJ46" s="105"/>
      <c r="CK46" s="105"/>
    </row>
    <row r="47" spans="1:89" s="60" customFormat="1" ht="14.25" customHeight="1" x14ac:dyDescent="0.25">
      <c r="A47" s="51"/>
      <c r="B47" s="107"/>
      <c r="C47" s="9"/>
      <c r="D47" s="9"/>
      <c r="E47" s="9"/>
      <c r="F47" s="9"/>
      <c r="G47" s="9"/>
      <c r="J47" s="9" t="s">
        <v>66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410"/>
      <c r="AQ47" s="411"/>
      <c r="AR47" s="411"/>
      <c r="AS47" s="411"/>
      <c r="AT47" s="411"/>
      <c r="AU47" s="411"/>
      <c r="AV47" s="411"/>
      <c r="AW47" s="411"/>
      <c r="AX47" s="411"/>
      <c r="AY47" s="411"/>
      <c r="AZ47" s="412"/>
      <c r="BA47" s="412"/>
      <c r="BB47" s="412"/>
      <c r="BC47" s="412"/>
      <c r="BD47" s="412"/>
      <c r="BE47" s="412"/>
      <c r="BF47" s="412"/>
      <c r="BG47" s="412"/>
      <c r="BH47" s="412"/>
      <c r="BI47" s="412"/>
      <c r="BJ47" s="412"/>
      <c r="BK47" s="412"/>
      <c r="BL47" s="412"/>
      <c r="BM47" s="412"/>
      <c r="BN47" s="413" t="s">
        <v>48</v>
      </c>
      <c r="BO47" s="413"/>
      <c r="BP47" s="413"/>
      <c r="BQ47" s="413"/>
      <c r="BR47" s="413"/>
      <c r="BS47" s="413"/>
      <c r="BT47" s="413"/>
      <c r="BU47" s="413"/>
      <c r="BV47" s="413"/>
      <c r="BW47" s="413"/>
      <c r="BX47" s="413"/>
      <c r="BY47" s="413"/>
      <c r="BZ47" s="413"/>
      <c r="CA47" s="413"/>
      <c r="CB47" s="105"/>
      <c r="CC47" s="105"/>
      <c r="CD47" s="19"/>
      <c r="CE47" s="9"/>
      <c r="CF47" s="9"/>
      <c r="CG47" s="9"/>
      <c r="CH47" s="108"/>
      <c r="CI47" s="106"/>
      <c r="CJ47" s="105"/>
      <c r="CK47" s="105"/>
    </row>
    <row r="48" spans="1:89" s="60" customFormat="1" ht="14.25" customHeight="1" x14ac:dyDescent="0.25">
      <c r="A48" s="51"/>
      <c r="B48" s="107"/>
      <c r="C48" s="9"/>
      <c r="D48" s="9"/>
      <c r="E48" s="9"/>
      <c r="F48" s="9"/>
      <c r="G48" s="9"/>
      <c r="J48" s="9" t="s">
        <v>67</v>
      </c>
      <c r="K48" s="9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410"/>
      <c r="AQ48" s="411"/>
      <c r="AR48" s="411"/>
      <c r="AS48" s="411"/>
      <c r="AT48" s="411"/>
      <c r="AU48" s="411"/>
      <c r="AV48" s="411"/>
      <c r="AW48" s="411"/>
      <c r="AX48" s="411"/>
      <c r="AY48" s="411"/>
      <c r="AZ48" s="412"/>
      <c r="BA48" s="412"/>
      <c r="BB48" s="412"/>
      <c r="BC48" s="412"/>
      <c r="BD48" s="412"/>
      <c r="BE48" s="412"/>
      <c r="BF48" s="412"/>
      <c r="BG48" s="412"/>
      <c r="BH48" s="412"/>
      <c r="BI48" s="412"/>
      <c r="BJ48" s="412"/>
      <c r="BK48" s="412"/>
      <c r="BL48" s="412"/>
      <c r="BM48" s="412"/>
      <c r="BN48" s="413" t="s">
        <v>48</v>
      </c>
      <c r="BO48" s="413"/>
      <c r="BP48" s="413"/>
      <c r="BQ48" s="413"/>
      <c r="BR48" s="413"/>
      <c r="BS48" s="413"/>
      <c r="BT48" s="413"/>
      <c r="BU48" s="413"/>
      <c r="BV48" s="413"/>
      <c r="BW48" s="413"/>
      <c r="BX48" s="413"/>
      <c r="BY48" s="413"/>
      <c r="BZ48" s="413"/>
      <c r="CA48" s="413"/>
      <c r="CB48" s="105"/>
      <c r="CC48" s="105"/>
      <c r="CD48" s="19"/>
      <c r="CE48" s="9"/>
      <c r="CF48" s="9"/>
      <c r="CG48" s="9"/>
      <c r="CH48" s="108"/>
      <c r="CI48" s="106"/>
      <c r="CJ48" s="105"/>
      <c r="CK48" s="105"/>
    </row>
    <row r="49" spans="1:90" s="60" customFormat="1" ht="14.25" customHeight="1" x14ac:dyDescent="0.25">
      <c r="A49" s="51"/>
      <c r="B49" s="107" t="s">
        <v>68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410"/>
      <c r="AQ49" s="411"/>
      <c r="AR49" s="411"/>
      <c r="AS49" s="411"/>
      <c r="AT49" s="411"/>
      <c r="AU49" s="411"/>
      <c r="AV49" s="411"/>
      <c r="AW49" s="411"/>
      <c r="AX49" s="411"/>
      <c r="AY49" s="411"/>
      <c r="AZ49" s="412"/>
      <c r="BA49" s="412"/>
      <c r="BB49" s="412"/>
      <c r="BC49" s="412"/>
      <c r="BD49" s="412"/>
      <c r="BE49" s="412"/>
      <c r="BF49" s="412"/>
      <c r="BG49" s="412"/>
      <c r="BH49" s="412"/>
      <c r="BI49" s="412"/>
      <c r="BJ49" s="412"/>
      <c r="BK49" s="412"/>
      <c r="BL49" s="412"/>
      <c r="BM49" s="412"/>
      <c r="BN49" s="413" t="s">
        <v>48</v>
      </c>
      <c r="BO49" s="413"/>
      <c r="BP49" s="413"/>
      <c r="BQ49" s="413"/>
      <c r="BR49" s="413"/>
      <c r="BS49" s="413"/>
      <c r="BT49" s="413"/>
      <c r="BU49" s="413"/>
      <c r="BV49" s="413"/>
      <c r="BW49" s="413"/>
      <c r="BX49" s="413"/>
      <c r="BY49" s="413"/>
      <c r="BZ49" s="413"/>
      <c r="CA49" s="413"/>
      <c r="CB49" s="105"/>
      <c r="CC49" s="105"/>
      <c r="CD49" s="51"/>
      <c r="CE49" s="9"/>
      <c r="CF49" s="9"/>
      <c r="CG49" s="9"/>
      <c r="CH49" s="108"/>
      <c r="CI49" s="106"/>
      <c r="CJ49" s="105"/>
      <c r="CK49" s="105"/>
    </row>
    <row r="50" spans="1:90" s="60" customFormat="1" ht="14.25" customHeight="1" x14ac:dyDescent="0.25">
      <c r="A50" s="51"/>
      <c r="B50" s="107" t="s">
        <v>69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410"/>
      <c r="AQ50" s="411"/>
      <c r="AR50" s="411"/>
      <c r="AS50" s="411"/>
      <c r="AT50" s="411"/>
      <c r="AU50" s="411"/>
      <c r="AV50" s="411"/>
      <c r="AW50" s="411"/>
      <c r="AX50" s="411"/>
      <c r="AY50" s="411"/>
      <c r="AZ50" s="412"/>
      <c r="BA50" s="412"/>
      <c r="BB50" s="412"/>
      <c r="BC50" s="412"/>
      <c r="BD50" s="412"/>
      <c r="BE50" s="412"/>
      <c r="BF50" s="412"/>
      <c r="BG50" s="412"/>
      <c r="BH50" s="412"/>
      <c r="BI50" s="412"/>
      <c r="BJ50" s="412"/>
      <c r="BK50" s="412"/>
      <c r="BL50" s="412"/>
      <c r="BM50" s="412"/>
      <c r="BN50" s="413" t="s">
        <v>48</v>
      </c>
      <c r="BO50" s="413"/>
      <c r="BP50" s="413"/>
      <c r="BQ50" s="413"/>
      <c r="BR50" s="413"/>
      <c r="BS50" s="413"/>
      <c r="BT50" s="413"/>
      <c r="BU50" s="413"/>
      <c r="BV50" s="413"/>
      <c r="BW50" s="413"/>
      <c r="BX50" s="413"/>
      <c r="BY50" s="413"/>
      <c r="BZ50" s="413"/>
      <c r="CA50" s="413"/>
      <c r="CB50" s="105"/>
      <c r="CC50" s="105"/>
      <c r="CD50" s="51"/>
      <c r="CE50" s="9"/>
      <c r="CF50" s="9"/>
      <c r="CG50" s="9"/>
      <c r="CH50" s="108"/>
      <c r="CI50" s="106"/>
      <c r="CJ50" s="105"/>
      <c r="CK50" s="105"/>
    </row>
    <row r="51" spans="1:90" s="60" customFormat="1" ht="14.25" customHeight="1" x14ac:dyDescent="0.25">
      <c r="A51" s="51"/>
      <c r="B51" s="107" t="s">
        <v>70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416"/>
      <c r="AQ51" s="417"/>
      <c r="AR51" s="417"/>
      <c r="AS51" s="417"/>
      <c r="AT51" s="417"/>
      <c r="AU51" s="417"/>
      <c r="AV51" s="417"/>
      <c r="AW51" s="417"/>
      <c r="AX51" s="417"/>
      <c r="AY51" s="417"/>
      <c r="AZ51" s="412"/>
      <c r="BA51" s="412"/>
      <c r="BB51" s="412"/>
      <c r="BC51" s="412"/>
      <c r="BD51" s="412"/>
      <c r="BE51" s="412"/>
      <c r="BF51" s="412"/>
      <c r="BG51" s="412"/>
      <c r="BH51" s="412"/>
      <c r="BI51" s="412"/>
      <c r="BJ51" s="412"/>
      <c r="BK51" s="412"/>
      <c r="BL51" s="412"/>
      <c r="BM51" s="412"/>
      <c r="BN51" s="413" t="s">
        <v>48</v>
      </c>
      <c r="BO51" s="413"/>
      <c r="BP51" s="413"/>
      <c r="BQ51" s="413"/>
      <c r="BR51" s="413"/>
      <c r="BS51" s="413"/>
      <c r="BT51" s="413"/>
      <c r="BU51" s="413"/>
      <c r="BV51" s="413"/>
      <c r="BW51" s="413"/>
      <c r="BX51" s="413"/>
      <c r="BY51" s="413"/>
      <c r="BZ51" s="413"/>
      <c r="CA51" s="413"/>
      <c r="CB51" s="115"/>
      <c r="CC51" s="115"/>
      <c r="CD51" s="51"/>
      <c r="CE51" s="9"/>
      <c r="CF51" s="9"/>
      <c r="CG51" s="9"/>
      <c r="CH51" s="108"/>
      <c r="CI51" s="116"/>
      <c r="CJ51" s="105"/>
      <c r="CK51" s="105"/>
    </row>
    <row r="52" spans="1:90" s="60" customFormat="1" ht="14.25" customHeight="1" x14ac:dyDescent="0.25">
      <c r="A52" s="51"/>
      <c r="B52" s="107" t="s">
        <v>71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418" t="e">
        <f>IF($J20="","",VLOOKUP($J20,#REF!,79))</f>
        <v>#REF!</v>
      </c>
      <c r="U52" s="419"/>
      <c r="V52" s="419"/>
      <c r="W52" s="419"/>
      <c r="X52" s="419"/>
      <c r="Y52" s="419"/>
      <c r="Z52" s="419"/>
      <c r="AA52" s="419"/>
      <c r="AB52" s="419"/>
      <c r="AC52" s="419"/>
      <c r="AD52" s="419"/>
      <c r="AE52" s="419"/>
      <c r="AF52" s="9"/>
      <c r="AG52" s="9"/>
      <c r="AH52" s="9"/>
      <c r="AI52" s="9"/>
      <c r="AJ52" s="9"/>
      <c r="AK52" s="420" t="e">
        <f>IF($J20="","",VLOOKUP($J20,#REF!,93))</f>
        <v>#REF!</v>
      </c>
      <c r="AL52" s="420"/>
      <c r="AM52" s="420"/>
      <c r="AN52" s="420"/>
      <c r="AO52" s="420"/>
      <c r="AP52" s="421" t="e">
        <f>IF($J20="","",VLOOKUP($J20,#REF!,135))</f>
        <v>#REF!</v>
      </c>
      <c r="AQ52" s="422"/>
      <c r="AR52" s="422"/>
      <c r="AS52" s="422"/>
      <c r="AT52" s="422"/>
      <c r="AU52" s="422"/>
      <c r="AV52" s="422"/>
      <c r="AW52" s="422"/>
      <c r="AX52" s="422"/>
      <c r="AY52" s="423"/>
      <c r="AZ52" s="424" t="e">
        <f>IF($J20="","",VLOOKUP($J20,#REF!,107))</f>
        <v>#REF!</v>
      </c>
      <c r="BA52" s="424"/>
      <c r="BB52" s="424"/>
      <c r="BC52" s="424"/>
      <c r="BD52" s="424"/>
      <c r="BE52" s="424"/>
      <c r="BF52" s="424"/>
      <c r="BG52" s="424"/>
      <c r="BH52" s="424"/>
      <c r="BI52" s="424"/>
      <c r="BJ52" s="424"/>
      <c r="BK52" s="424"/>
      <c r="BL52" s="424"/>
      <c r="BM52" s="424"/>
      <c r="BN52" s="424" t="e">
        <f>IF($J20="","",VLOOKUP($J20,#REF!,121))</f>
        <v>#REF!</v>
      </c>
      <c r="BO52" s="424"/>
      <c r="BP52" s="424"/>
      <c r="BQ52" s="424"/>
      <c r="BR52" s="424"/>
      <c r="BS52" s="424"/>
      <c r="BT52" s="424"/>
      <c r="BU52" s="424"/>
      <c r="BV52" s="424"/>
      <c r="BW52" s="424"/>
      <c r="BX52" s="424"/>
      <c r="BY52" s="424"/>
      <c r="BZ52" s="424"/>
      <c r="CA52" s="424"/>
      <c r="CB52" s="54"/>
      <c r="CC52" s="117"/>
      <c r="CD52" s="118"/>
      <c r="CE52" s="9"/>
      <c r="CF52" s="9"/>
      <c r="CG52" s="9"/>
      <c r="CH52" s="119"/>
      <c r="CI52" s="120"/>
      <c r="CJ52" s="121"/>
      <c r="CK52" s="121"/>
    </row>
    <row r="53" spans="1:90" s="60" customFormat="1" ht="14.25" customHeight="1" x14ac:dyDescent="0.25">
      <c r="A53" s="51"/>
      <c r="B53" s="122" t="s">
        <v>72</v>
      </c>
      <c r="C53" s="123"/>
      <c r="D53" s="123"/>
      <c r="E53" s="123"/>
      <c r="F53" s="123"/>
      <c r="G53" s="123"/>
      <c r="H53" s="123"/>
      <c r="I53" s="123"/>
      <c r="J53" s="123"/>
      <c r="K53" s="114"/>
      <c r="L53" s="114"/>
      <c r="M53" s="114"/>
      <c r="N53" s="114"/>
      <c r="O53" s="114"/>
      <c r="P53" s="114"/>
      <c r="Q53" s="114"/>
      <c r="R53" s="114"/>
      <c r="S53" s="114"/>
      <c r="T53" s="419"/>
      <c r="U53" s="419"/>
      <c r="V53" s="419"/>
      <c r="W53" s="419"/>
      <c r="X53" s="419"/>
      <c r="Y53" s="419"/>
      <c r="Z53" s="419"/>
      <c r="AA53" s="419"/>
      <c r="AB53" s="419"/>
      <c r="AC53" s="419"/>
      <c r="AD53" s="419"/>
      <c r="AE53" s="419"/>
      <c r="AF53" s="9"/>
      <c r="AG53" s="9"/>
      <c r="AH53" s="9"/>
      <c r="AI53" s="9"/>
      <c r="AJ53" s="9"/>
      <c r="AK53" s="420"/>
      <c r="AL53" s="420"/>
      <c r="AM53" s="420"/>
      <c r="AN53" s="420"/>
      <c r="AO53" s="425"/>
      <c r="AP53" s="426"/>
      <c r="AQ53" s="427"/>
      <c r="AR53" s="427"/>
      <c r="AS53" s="427"/>
      <c r="AT53" s="427"/>
      <c r="AU53" s="427"/>
      <c r="AV53" s="427"/>
      <c r="AW53" s="427"/>
      <c r="AX53" s="427"/>
      <c r="AY53" s="428"/>
      <c r="AZ53" s="429"/>
      <c r="BA53" s="430"/>
      <c r="BB53" s="430"/>
      <c r="BC53" s="430"/>
      <c r="BD53" s="430"/>
      <c r="BE53" s="430"/>
      <c r="BF53" s="430"/>
      <c r="BG53" s="430"/>
      <c r="BH53" s="430"/>
      <c r="BI53" s="430"/>
      <c r="BJ53" s="430"/>
      <c r="BK53" s="430"/>
      <c r="BL53" s="430"/>
      <c r="BM53" s="431"/>
      <c r="BN53" s="429"/>
      <c r="BO53" s="430"/>
      <c r="BP53" s="430"/>
      <c r="BQ53" s="430"/>
      <c r="BR53" s="430"/>
      <c r="BS53" s="430"/>
      <c r="BT53" s="430"/>
      <c r="BU53" s="430"/>
      <c r="BV53" s="430"/>
      <c r="BW53" s="430"/>
      <c r="BX53" s="430"/>
      <c r="BY53" s="430"/>
      <c r="BZ53" s="430"/>
      <c r="CA53" s="431"/>
      <c r="CB53" s="54"/>
      <c r="CC53" s="117"/>
      <c r="CD53" s="118"/>
      <c r="CE53" s="9"/>
      <c r="CF53" s="9"/>
      <c r="CG53" s="9"/>
      <c r="CH53" s="119"/>
      <c r="CI53" s="120"/>
      <c r="CJ53" s="121"/>
      <c r="CK53" s="121"/>
    </row>
    <row r="54" spans="1:90" s="37" customFormat="1" ht="2.25" customHeight="1" x14ac:dyDescent="0.25">
      <c r="A54" s="25"/>
      <c r="B54" s="124"/>
      <c r="C54" s="125"/>
      <c r="D54" s="125"/>
      <c r="E54" s="125"/>
      <c r="F54" s="125"/>
      <c r="G54" s="125"/>
      <c r="H54" s="125"/>
      <c r="I54" s="125"/>
      <c r="J54" s="125"/>
      <c r="K54" s="126"/>
      <c r="L54" s="126"/>
      <c r="M54" s="126"/>
      <c r="N54" s="126"/>
      <c r="O54" s="126"/>
      <c r="P54" s="126"/>
      <c r="Q54" s="126"/>
      <c r="R54" s="126"/>
      <c r="S54" s="126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6"/>
      <c r="AG54" s="126"/>
      <c r="AH54" s="126"/>
      <c r="AI54" s="126"/>
      <c r="AJ54" s="126"/>
      <c r="AK54" s="126"/>
      <c r="AL54" s="126"/>
      <c r="AM54" s="126"/>
      <c r="AN54" s="66"/>
      <c r="AO54" s="128"/>
      <c r="AP54" s="129"/>
      <c r="AQ54" s="126"/>
      <c r="AR54" s="66"/>
      <c r="AS54" s="126"/>
      <c r="AT54" s="126"/>
      <c r="AU54" s="126"/>
      <c r="AV54" s="126"/>
      <c r="AW54" s="126"/>
      <c r="AX54" s="126"/>
      <c r="AY54" s="128"/>
      <c r="AZ54" s="130"/>
      <c r="BA54" s="131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  <c r="BM54" s="132"/>
      <c r="BN54" s="133"/>
      <c r="BO54" s="134"/>
      <c r="BP54" s="134"/>
      <c r="BQ54" s="134"/>
      <c r="BR54" s="134"/>
      <c r="BS54" s="134"/>
      <c r="BT54" s="134"/>
      <c r="BU54" s="134"/>
      <c r="BV54" s="134"/>
      <c r="BW54" s="134"/>
      <c r="BX54" s="134"/>
      <c r="BY54" s="134"/>
      <c r="BZ54" s="134"/>
      <c r="CA54" s="135"/>
      <c r="CB54" s="136"/>
      <c r="CC54" s="136"/>
      <c r="CD54" s="137"/>
      <c r="CE54" s="138"/>
      <c r="CF54" s="138"/>
      <c r="CG54" s="138"/>
      <c r="CH54" s="139"/>
      <c r="CI54" s="140"/>
      <c r="CJ54" s="141"/>
      <c r="CK54" s="141"/>
    </row>
    <row r="55" spans="1:90" s="51" customFormat="1" ht="20.25" customHeight="1" x14ac:dyDescent="0.5">
      <c r="B55" s="442" t="s">
        <v>73</v>
      </c>
      <c r="C55" s="443"/>
      <c r="D55" s="443"/>
      <c r="E55" s="443"/>
      <c r="F55" s="443"/>
      <c r="G55" s="443"/>
      <c r="H55" s="443"/>
      <c r="I55" s="443"/>
      <c r="J55" s="443"/>
      <c r="K55" s="443"/>
      <c r="L55" s="443"/>
      <c r="M55" s="443"/>
      <c r="N55" s="443"/>
      <c r="O55" s="443"/>
      <c r="P55" s="443"/>
      <c r="Q55" s="443"/>
      <c r="R55" s="443"/>
      <c r="S55" s="443"/>
      <c r="T55" s="443"/>
      <c r="U55" s="443"/>
      <c r="V55" s="443"/>
      <c r="W55" s="443"/>
      <c r="X55" s="443"/>
      <c r="Y55" s="443"/>
      <c r="Z55" s="443"/>
      <c r="AA55" s="443"/>
      <c r="AB55" s="443"/>
      <c r="AC55" s="443"/>
      <c r="AD55" s="443"/>
      <c r="AE55" s="443"/>
      <c r="AF55" s="443"/>
      <c r="AG55" s="443"/>
      <c r="AH55" s="443"/>
      <c r="AI55" s="443"/>
      <c r="AJ55" s="443"/>
      <c r="AK55" s="443"/>
      <c r="AL55" s="443"/>
      <c r="AM55" s="443"/>
      <c r="AN55" s="443"/>
      <c r="AO55" s="443"/>
      <c r="AP55" s="443"/>
      <c r="AQ55" s="443"/>
      <c r="AR55" s="443"/>
      <c r="AS55" s="443"/>
      <c r="AT55" s="443"/>
      <c r="AU55" s="443"/>
      <c r="AV55" s="443"/>
      <c r="AW55" s="443"/>
      <c r="AX55" s="443"/>
      <c r="AY55" s="444"/>
      <c r="AZ55" s="445" t="e">
        <f>SUM(AZ30:AZ53)</f>
        <v>#REF!</v>
      </c>
      <c r="BA55" s="445"/>
      <c r="BB55" s="445"/>
      <c r="BC55" s="445"/>
      <c r="BD55" s="445"/>
      <c r="BE55" s="445"/>
      <c r="BF55" s="445"/>
      <c r="BG55" s="445"/>
      <c r="BH55" s="445"/>
      <c r="BI55" s="445"/>
      <c r="BJ55" s="445"/>
      <c r="BK55" s="445"/>
      <c r="BL55" s="445"/>
      <c r="BM55" s="445"/>
      <c r="BN55" s="446" t="e">
        <f>SUM(BN30:BN53)</f>
        <v>#REF!</v>
      </c>
      <c r="BO55" s="447"/>
      <c r="BP55" s="447"/>
      <c r="BQ55" s="447"/>
      <c r="BR55" s="447"/>
      <c r="BS55" s="447"/>
      <c r="BT55" s="447"/>
      <c r="BU55" s="447"/>
      <c r="BV55" s="447"/>
      <c r="BW55" s="447"/>
      <c r="BX55" s="447"/>
      <c r="BY55" s="447"/>
      <c r="BZ55" s="447"/>
      <c r="CA55" s="448"/>
      <c r="CB55" s="54"/>
      <c r="CC55" s="54"/>
      <c r="CD55" s="19"/>
      <c r="CE55" s="142"/>
      <c r="CF55" s="142"/>
      <c r="CG55" s="142"/>
      <c r="CH55" s="142"/>
      <c r="CI55" s="143"/>
      <c r="CJ55" s="144"/>
      <c r="CK55" s="144"/>
      <c r="CL55" s="60"/>
    </row>
    <row r="56" spans="1:90" ht="3" customHeight="1" x14ac:dyDescent="0.25">
      <c r="B56" s="87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90"/>
      <c r="CB56" s="32"/>
      <c r="CC56" s="32"/>
      <c r="CD56" s="145"/>
      <c r="CI56" s="146"/>
      <c r="CJ56" s="146"/>
      <c r="CK56" s="146"/>
    </row>
    <row r="57" spans="1:90" s="147" customFormat="1" ht="18" customHeight="1" x14ac:dyDescent="0.25">
      <c r="B57" s="148"/>
      <c r="C57" s="149"/>
      <c r="D57" s="149"/>
      <c r="E57" s="149"/>
      <c r="F57" s="149"/>
      <c r="G57" s="149"/>
      <c r="H57" s="149"/>
      <c r="I57" s="149"/>
      <c r="J57" s="449" t="s">
        <v>74</v>
      </c>
      <c r="K57" s="449"/>
      <c r="L57" s="449"/>
      <c r="M57" s="449"/>
      <c r="N57" s="449"/>
      <c r="O57" s="449"/>
      <c r="P57" s="449"/>
      <c r="Q57" s="449"/>
      <c r="R57" s="449"/>
      <c r="S57" s="449"/>
      <c r="T57" s="449"/>
      <c r="U57" s="449"/>
      <c r="V57" s="449"/>
      <c r="W57" s="450" t="e">
        <f>("==="&amp;BAHTTEXT(BN55)&amp;"===")</f>
        <v>#REF!</v>
      </c>
      <c r="X57" s="451"/>
      <c r="Y57" s="451"/>
      <c r="Z57" s="451"/>
      <c r="AA57" s="451"/>
      <c r="AB57" s="451"/>
      <c r="AC57" s="451"/>
      <c r="AD57" s="451"/>
      <c r="AE57" s="451"/>
      <c r="AF57" s="451"/>
      <c r="AG57" s="451"/>
      <c r="AH57" s="451"/>
      <c r="AI57" s="451"/>
      <c r="AJ57" s="451"/>
      <c r="AK57" s="451"/>
      <c r="AL57" s="451"/>
      <c r="AM57" s="451"/>
      <c r="AN57" s="451"/>
      <c r="AO57" s="451"/>
      <c r="AP57" s="451"/>
      <c r="AQ57" s="451"/>
      <c r="AR57" s="451"/>
      <c r="AS57" s="451"/>
      <c r="AT57" s="451"/>
      <c r="AU57" s="451"/>
      <c r="AV57" s="451"/>
      <c r="AW57" s="451"/>
      <c r="AX57" s="451"/>
      <c r="AY57" s="451"/>
      <c r="AZ57" s="451"/>
      <c r="BA57" s="451"/>
      <c r="BB57" s="451"/>
      <c r="BC57" s="451"/>
      <c r="BD57" s="451"/>
      <c r="BE57" s="451"/>
      <c r="BF57" s="451"/>
      <c r="BG57" s="451"/>
      <c r="BH57" s="451"/>
      <c r="BI57" s="451"/>
      <c r="BJ57" s="451"/>
      <c r="BK57" s="451"/>
      <c r="BL57" s="451"/>
      <c r="BM57" s="451"/>
      <c r="BN57" s="451"/>
      <c r="BO57" s="451"/>
      <c r="BP57" s="451"/>
      <c r="BQ57" s="451"/>
      <c r="BR57" s="451"/>
      <c r="BS57" s="451"/>
      <c r="BT57" s="451"/>
      <c r="BU57" s="451"/>
      <c r="BV57" s="451"/>
      <c r="BW57" s="451"/>
      <c r="BX57" s="451"/>
      <c r="BY57" s="451"/>
      <c r="BZ57" s="452"/>
      <c r="CA57" s="150"/>
      <c r="CB57" s="151"/>
      <c r="CC57" s="151"/>
      <c r="CE57" s="149"/>
      <c r="CF57" s="149"/>
      <c r="CG57" s="152"/>
      <c r="CH57" s="152"/>
      <c r="CI57" s="414"/>
      <c r="CJ57" s="414"/>
      <c r="CK57" s="414"/>
      <c r="CL57" s="153"/>
    </row>
    <row r="58" spans="1:90" ht="3" customHeight="1" x14ac:dyDescent="0.25">
      <c r="B58" s="15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8"/>
      <c r="CB58" s="32"/>
      <c r="CC58" s="32"/>
    </row>
    <row r="59" spans="1:90" s="166" customFormat="1" ht="18.75" customHeight="1" x14ac:dyDescent="0.45">
      <c r="A59" s="155"/>
      <c r="B59" s="156" t="s">
        <v>75</v>
      </c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415"/>
      <c r="Z59" s="415"/>
      <c r="AA59" s="415"/>
      <c r="AB59" s="415"/>
      <c r="AC59" s="415"/>
      <c r="AD59" s="415"/>
      <c r="AE59" s="415"/>
      <c r="AF59" s="158" t="s">
        <v>76</v>
      </c>
      <c r="AG59" s="159"/>
      <c r="AH59" s="160"/>
      <c r="AI59" s="158" t="s">
        <v>77</v>
      </c>
      <c r="AJ59" s="161"/>
      <c r="AK59" s="162"/>
      <c r="AL59" s="160"/>
      <c r="AM59" s="162"/>
      <c r="AN59" s="162"/>
      <c r="AO59" s="162"/>
      <c r="AP59" s="162"/>
      <c r="AQ59" s="162"/>
      <c r="AR59" s="162"/>
      <c r="AS59" s="162"/>
      <c r="AT59" s="162"/>
      <c r="AU59" s="415"/>
      <c r="AV59" s="415"/>
      <c r="AW59" s="415"/>
      <c r="AX59" s="415"/>
      <c r="AY59" s="415"/>
      <c r="AZ59" s="415"/>
      <c r="BA59" s="415"/>
      <c r="BB59" s="158" t="s">
        <v>76</v>
      </c>
      <c r="BC59" s="163"/>
      <c r="BD59" s="163"/>
      <c r="BE59" s="158" t="s">
        <v>78</v>
      </c>
      <c r="BF59" s="160"/>
      <c r="BG59" s="163"/>
      <c r="BH59" s="163"/>
      <c r="BI59" s="163"/>
      <c r="BJ59" s="163"/>
      <c r="BK59" s="164"/>
      <c r="BL59" s="159"/>
      <c r="BM59" s="160"/>
      <c r="BN59" s="160"/>
      <c r="BO59" s="160"/>
      <c r="BP59" s="160"/>
      <c r="BQ59" s="415"/>
      <c r="BR59" s="415"/>
      <c r="BS59" s="415"/>
      <c r="BT59" s="415"/>
      <c r="BU59" s="415"/>
      <c r="BV59" s="415"/>
      <c r="BW59" s="415"/>
      <c r="BX59" s="158" t="s">
        <v>76</v>
      </c>
      <c r="BY59" s="160"/>
      <c r="BZ59" s="160"/>
      <c r="CA59" s="165"/>
    </row>
    <row r="60" spans="1:90" s="181" customFormat="1" ht="2.25" customHeight="1" x14ac:dyDescent="0.45">
      <c r="A60" s="155"/>
      <c r="B60" s="167"/>
      <c r="C60" s="168"/>
      <c r="D60" s="168"/>
      <c r="E60" s="169"/>
      <c r="F60" s="169"/>
      <c r="G60" s="169"/>
      <c r="H60" s="169"/>
      <c r="I60" s="170"/>
      <c r="J60" s="171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72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  <c r="AO60" s="173"/>
      <c r="AP60" s="173"/>
      <c r="AQ60" s="173"/>
      <c r="AR60" s="174"/>
      <c r="AS60" s="174"/>
      <c r="AT60" s="174"/>
      <c r="AU60" s="174"/>
      <c r="AV60" s="175"/>
      <c r="AW60" s="176"/>
      <c r="AX60" s="175"/>
      <c r="AY60" s="177"/>
      <c r="AZ60" s="177"/>
      <c r="BA60" s="177"/>
      <c r="BB60" s="177"/>
      <c r="BC60" s="178"/>
      <c r="BD60" s="178"/>
      <c r="BE60" s="178"/>
      <c r="BF60" s="178"/>
      <c r="BG60" s="178"/>
      <c r="BH60" s="178"/>
      <c r="BI60" s="178"/>
      <c r="BJ60" s="178"/>
      <c r="BK60" s="178"/>
      <c r="BL60" s="178"/>
      <c r="BM60" s="178"/>
      <c r="BN60" s="175"/>
      <c r="BO60" s="179"/>
      <c r="BP60" s="179"/>
      <c r="BQ60" s="179"/>
      <c r="BR60" s="179"/>
      <c r="BS60" s="179"/>
      <c r="BT60" s="179"/>
      <c r="BU60" s="179"/>
      <c r="BV60" s="179"/>
      <c r="BW60" s="179"/>
      <c r="BX60" s="179"/>
      <c r="BY60" s="179"/>
      <c r="BZ60" s="179"/>
      <c r="CA60" s="180"/>
    </row>
    <row r="61" spans="1:90" s="181" customFormat="1" ht="2.25" customHeight="1" x14ac:dyDescent="0.45">
      <c r="A61" s="155"/>
      <c r="B61" s="182"/>
      <c r="C61" s="183"/>
      <c r="D61" s="183"/>
      <c r="E61" s="184"/>
      <c r="F61" s="184"/>
      <c r="G61" s="184"/>
      <c r="H61" s="184"/>
      <c r="I61" s="185"/>
      <c r="J61" s="186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7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9"/>
      <c r="AS61" s="189"/>
      <c r="AT61" s="189"/>
      <c r="AU61" s="189"/>
      <c r="AV61" s="190"/>
      <c r="AW61" s="191"/>
      <c r="AX61" s="190"/>
      <c r="AY61" s="192"/>
      <c r="AZ61" s="192"/>
      <c r="BA61" s="192"/>
      <c r="BB61" s="192"/>
      <c r="BC61" s="193"/>
      <c r="BD61" s="193"/>
      <c r="BE61" s="193"/>
      <c r="BF61" s="193"/>
      <c r="BG61" s="193"/>
      <c r="BH61" s="193"/>
      <c r="BI61" s="193"/>
      <c r="BJ61" s="193"/>
      <c r="BK61" s="193"/>
      <c r="BL61" s="193"/>
      <c r="BM61" s="193"/>
      <c r="BN61" s="190"/>
      <c r="BO61" s="194"/>
      <c r="BP61" s="194"/>
      <c r="BQ61" s="194"/>
      <c r="BR61" s="194"/>
      <c r="BS61" s="194"/>
      <c r="BT61" s="194"/>
      <c r="BU61" s="194"/>
      <c r="BV61" s="194"/>
      <c r="BW61" s="194"/>
      <c r="BX61" s="194"/>
      <c r="BY61" s="194"/>
      <c r="BZ61" s="194"/>
      <c r="CA61" s="195"/>
    </row>
    <row r="62" spans="1:90" s="181" customFormat="1" ht="16.5" customHeight="1" x14ac:dyDescent="0.45">
      <c r="A62" s="155"/>
      <c r="B62" s="196" t="s">
        <v>7</v>
      </c>
      <c r="C62" s="197"/>
      <c r="D62" s="198"/>
      <c r="E62" s="198"/>
      <c r="F62" s="198"/>
      <c r="G62" s="198"/>
      <c r="H62" s="198"/>
      <c r="I62" s="198"/>
      <c r="J62" s="199" t="s">
        <v>37</v>
      </c>
      <c r="K62" s="198" t="s">
        <v>79</v>
      </c>
      <c r="L62" s="198"/>
      <c r="M62" s="198"/>
      <c r="N62" s="435"/>
      <c r="O62" s="436"/>
      <c r="P62" s="198" t="s">
        <v>80</v>
      </c>
      <c r="Q62" s="198"/>
      <c r="R62" s="198"/>
      <c r="S62" s="198"/>
      <c r="T62" s="198"/>
      <c r="U62" s="198"/>
      <c r="X62" s="198"/>
      <c r="Z62" s="200"/>
      <c r="AA62" s="200"/>
      <c r="AB62" s="200"/>
      <c r="AC62" s="200"/>
      <c r="AD62" s="200"/>
      <c r="AE62" s="200"/>
      <c r="AF62" s="200"/>
      <c r="AG62" s="200"/>
      <c r="AH62" s="435"/>
      <c r="AI62" s="436"/>
      <c r="AJ62" s="198" t="s">
        <v>81</v>
      </c>
      <c r="AK62" s="198"/>
      <c r="AL62" s="198"/>
      <c r="AM62" s="200"/>
      <c r="AN62" s="200"/>
      <c r="AO62" s="200"/>
      <c r="AP62" s="200"/>
      <c r="AQ62" s="200"/>
      <c r="AR62" s="200"/>
      <c r="AS62" s="200"/>
      <c r="AT62" s="201"/>
      <c r="AU62" s="201"/>
      <c r="AV62" s="202"/>
      <c r="AW62" s="203"/>
      <c r="AX62" s="202"/>
      <c r="AY62" s="202"/>
      <c r="AZ62" s="435"/>
      <c r="BA62" s="436"/>
      <c r="BB62" s="198" t="s">
        <v>82</v>
      </c>
      <c r="BC62" s="198"/>
      <c r="BD62" s="198"/>
      <c r="BE62" s="204"/>
      <c r="BF62" s="204"/>
      <c r="BG62" s="204"/>
      <c r="BH62" s="204"/>
      <c r="BI62" s="204"/>
      <c r="BJ62" s="204"/>
      <c r="BK62" s="204"/>
      <c r="BL62" s="176"/>
      <c r="BM62" s="176"/>
      <c r="BN62" s="175"/>
      <c r="BO62" s="179"/>
      <c r="BP62" s="179"/>
      <c r="BQ62" s="179"/>
      <c r="BR62" s="179"/>
      <c r="BS62" s="179"/>
      <c r="BT62" s="179"/>
      <c r="BU62" s="179"/>
      <c r="BV62" s="179"/>
      <c r="BW62" s="179"/>
      <c r="BX62" s="179"/>
      <c r="BY62" s="179"/>
      <c r="BZ62" s="179"/>
      <c r="CA62" s="205"/>
    </row>
    <row r="63" spans="1:90" s="181" customFormat="1" ht="3" customHeight="1" x14ac:dyDescent="0.45">
      <c r="A63" s="155"/>
      <c r="B63" s="206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179"/>
      <c r="Y63" s="179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  <c r="AO63" s="208"/>
      <c r="AP63" s="208"/>
      <c r="AQ63" s="208"/>
      <c r="AR63" s="208"/>
      <c r="AS63" s="208"/>
      <c r="AT63" s="209"/>
      <c r="AU63" s="209"/>
      <c r="AV63" s="175"/>
      <c r="AW63" s="177"/>
      <c r="AX63" s="175"/>
      <c r="AY63" s="175"/>
      <c r="AZ63" s="177"/>
      <c r="BA63" s="177"/>
      <c r="BB63" s="177"/>
      <c r="BC63" s="178"/>
      <c r="BD63" s="178"/>
      <c r="BE63" s="178"/>
      <c r="BF63" s="178"/>
      <c r="BG63" s="178"/>
      <c r="BH63" s="178"/>
      <c r="BI63" s="178"/>
      <c r="BJ63" s="178"/>
      <c r="BK63" s="178"/>
      <c r="BL63" s="178"/>
      <c r="BM63" s="178"/>
      <c r="BN63" s="175"/>
      <c r="BO63" s="179"/>
      <c r="BP63" s="179"/>
      <c r="BQ63" s="179"/>
      <c r="BR63" s="179"/>
      <c r="BS63" s="179"/>
      <c r="BT63" s="179"/>
      <c r="BU63" s="179"/>
      <c r="BV63" s="179"/>
      <c r="BW63" s="179"/>
      <c r="BX63" s="179"/>
      <c r="BY63" s="179"/>
      <c r="BZ63" s="179"/>
      <c r="CA63" s="180"/>
    </row>
    <row r="64" spans="1:90" s="54" customFormat="1" ht="17.25" customHeight="1" x14ac:dyDescent="0.25">
      <c r="B64" s="210" t="s">
        <v>83</v>
      </c>
      <c r="C64" s="211"/>
      <c r="D64" s="211"/>
      <c r="E64" s="211"/>
      <c r="F64" s="211"/>
      <c r="G64" s="211"/>
      <c r="H64" s="211"/>
      <c r="I64" s="211"/>
      <c r="J64" s="212" t="s">
        <v>84</v>
      </c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4"/>
      <c r="Z64" s="437" t="s">
        <v>85</v>
      </c>
      <c r="AA64" s="438"/>
      <c r="AB64" s="438"/>
      <c r="AC64" s="438"/>
      <c r="AD64" s="438"/>
      <c r="AE64" s="438"/>
      <c r="AF64" s="438"/>
      <c r="AG64" s="438"/>
      <c r="AH64" s="438"/>
      <c r="AI64" s="438"/>
      <c r="AJ64" s="438"/>
      <c r="AK64" s="438"/>
      <c r="AL64" s="438"/>
      <c r="AM64" s="438"/>
      <c r="AN64" s="438"/>
      <c r="AO64" s="438"/>
      <c r="AP64" s="438"/>
      <c r="AQ64" s="438"/>
      <c r="AR64" s="438"/>
      <c r="AS64" s="438"/>
      <c r="AT64" s="438"/>
      <c r="AU64" s="438"/>
      <c r="AV64" s="438"/>
      <c r="AW64" s="438"/>
      <c r="AX64" s="438"/>
      <c r="AY64" s="438"/>
      <c r="AZ64" s="438"/>
      <c r="BA64" s="438"/>
      <c r="BB64" s="438"/>
      <c r="BC64" s="438"/>
      <c r="BD64" s="438"/>
      <c r="BE64" s="438"/>
      <c r="BF64" s="438"/>
      <c r="BG64" s="438"/>
      <c r="BH64" s="438"/>
      <c r="BI64" s="438"/>
      <c r="BJ64" s="438"/>
      <c r="BK64" s="438"/>
      <c r="BL64" s="438"/>
      <c r="BM64" s="438"/>
      <c r="BN64" s="438"/>
      <c r="BO64" s="438"/>
      <c r="BP64" s="438"/>
      <c r="BQ64" s="438"/>
      <c r="BR64" s="438"/>
      <c r="BS64" s="438"/>
      <c r="BT64" s="438"/>
      <c r="BU64" s="438"/>
      <c r="BV64" s="438"/>
      <c r="BW64" s="438"/>
      <c r="BX64" s="438"/>
      <c r="BY64" s="438"/>
      <c r="BZ64" s="438"/>
      <c r="CA64" s="439"/>
      <c r="CE64" s="55"/>
      <c r="CL64" s="60"/>
    </row>
    <row r="65" spans="1:90" s="54" customFormat="1" ht="17.25" customHeight="1" x14ac:dyDescent="0.25">
      <c r="B65" s="215"/>
      <c r="C65" s="55"/>
      <c r="D65" s="55"/>
      <c r="E65" s="55"/>
      <c r="F65" s="55"/>
      <c r="G65" s="55"/>
      <c r="H65" s="55"/>
      <c r="I65" s="55"/>
      <c r="J65" s="216" t="s">
        <v>86</v>
      </c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217"/>
      <c r="Z65" s="218"/>
      <c r="AA65" s="18"/>
      <c r="AB65" s="18"/>
      <c r="AC65" s="18"/>
      <c r="AD65" s="18"/>
      <c r="AE65" s="18"/>
      <c r="AF65" s="18"/>
      <c r="AG65" s="18"/>
      <c r="AH65" s="219" t="s">
        <v>6</v>
      </c>
      <c r="AI65" s="18"/>
      <c r="AJ65" s="440"/>
      <c r="AK65" s="440"/>
      <c r="AL65" s="440"/>
      <c r="AM65" s="440"/>
      <c r="AN65" s="440"/>
      <c r="AO65" s="440"/>
      <c r="AP65" s="440"/>
      <c r="AQ65" s="440"/>
      <c r="AR65" s="440"/>
      <c r="AS65" s="440"/>
      <c r="AT65" s="440"/>
      <c r="AU65" s="440"/>
      <c r="AV65" s="440"/>
      <c r="AW65" s="440"/>
      <c r="AX65" s="440"/>
      <c r="AY65" s="440"/>
      <c r="AZ65" s="440"/>
      <c r="BA65" s="440"/>
      <c r="BB65" s="440"/>
      <c r="BC65" s="440"/>
      <c r="BD65" s="440"/>
      <c r="BE65" s="440"/>
      <c r="BF65" s="440"/>
      <c r="BG65" s="440"/>
      <c r="BH65" s="440"/>
      <c r="BI65" s="440"/>
      <c r="BJ65" s="440"/>
      <c r="BK65" s="440"/>
      <c r="BL65" s="440"/>
      <c r="BM65" s="440"/>
      <c r="BN65" s="15" t="s">
        <v>7</v>
      </c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217"/>
      <c r="CE65" s="55"/>
      <c r="CL65" s="60"/>
    </row>
    <row r="66" spans="1:90" s="54" customFormat="1" ht="17.25" customHeight="1" x14ac:dyDescent="0.25">
      <c r="B66" s="215"/>
      <c r="C66" s="55"/>
      <c r="D66" s="55"/>
      <c r="E66" s="220"/>
      <c r="F66" s="220"/>
      <c r="G66" s="220"/>
      <c r="H66" s="220"/>
      <c r="I66" s="151"/>
      <c r="J66" s="216" t="s">
        <v>87</v>
      </c>
      <c r="K66" s="151"/>
      <c r="L66" s="151"/>
      <c r="Y66" s="221"/>
      <c r="Z66" s="222"/>
      <c r="AJ66" s="213"/>
      <c r="AK66" s="213"/>
      <c r="AL66" s="213"/>
      <c r="AM66" s="213"/>
      <c r="AN66" s="441" t="e">
        <f>+AP52</f>
        <v>#REF!</v>
      </c>
      <c r="AO66" s="441"/>
      <c r="AP66" s="441"/>
      <c r="AQ66" s="441"/>
      <c r="AR66" s="441"/>
      <c r="AS66" s="441"/>
      <c r="AT66" s="441"/>
      <c r="AU66" s="441"/>
      <c r="AV66" s="441"/>
      <c r="AW66" s="441"/>
      <c r="AX66" s="441"/>
      <c r="AY66" s="441"/>
      <c r="AZ66" s="441"/>
      <c r="BA66" s="441"/>
      <c r="BB66" s="441"/>
      <c r="BC66" s="441"/>
      <c r="BD66" s="441"/>
      <c r="BE66" s="441"/>
      <c r="BF66" s="441"/>
      <c r="BG66" s="441"/>
      <c r="BH66" s="441"/>
      <c r="BI66" s="441"/>
      <c r="BJ66" s="213"/>
      <c r="BK66" s="213"/>
      <c r="BL66" s="213"/>
      <c r="BM66" s="213"/>
      <c r="CA66" s="221"/>
      <c r="CE66" s="55"/>
      <c r="CL66" s="60"/>
    </row>
    <row r="67" spans="1:90" s="54" customFormat="1" ht="15" customHeight="1" x14ac:dyDescent="0.25">
      <c r="B67" s="223"/>
      <c r="C67" s="224"/>
      <c r="D67" s="224"/>
      <c r="E67" s="225"/>
      <c r="F67" s="225"/>
      <c r="G67" s="225"/>
      <c r="H67" s="225"/>
      <c r="I67" s="226"/>
      <c r="J67" s="227" t="s">
        <v>88</v>
      </c>
      <c r="K67" s="226"/>
      <c r="L67" s="226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9"/>
      <c r="Z67" s="154"/>
      <c r="AA67" s="228"/>
      <c r="AB67" s="228"/>
      <c r="AC67" s="228"/>
      <c r="AD67" s="228"/>
      <c r="AE67" s="228"/>
      <c r="AF67" s="228"/>
      <c r="AG67" s="228"/>
      <c r="AH67" s="228"/>
      <c r="AI67" s="228"/>
      <c r="AJ67" s="228"/>
      <c r="AK67" s="228"/>
      <c r="AL67" s="228"/>
      <c r="AM67" s="228"/>
      <c r="AN67" s="228"/>
      <c r="AO67" s="228"/>
      <c r="AP67" s="228"/>
      <c r="AQ67" s="230" t="s">
        <v>89</v>
      </c>
      <c r="AR67" s="230"/>
      <c r="AS67" s="230"/>
      <c r="AT67" s="230"/>
      <c r="AU67" s="230"/>
      <c r="AV67" s="230"/>
      <c r="AW67" s="230"/>
      <c r="AX67" s="230"/>
      <c r="AY67" s="230"/>
      <c r="AZ67" s="230"/>
      <c r="BA67" s="230"/>
      <c r="BB67" s="230"/>
      <c r="BC67" s="230"/>
      <c r="BD67" s="230"/>
      <c r="BE67" s="230"/>
      <c r="BF67" s="230"/>
      <c r="BG67" s="230"/>
      <c r="BH67" s="230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9"/>
      <c r="CE67" s="55"/>
      <c r="CL67" s="60"/>
    </row>
    <row r="68" spans="1:90" s="9" customFormat="1" ht="14.25" customHeight="1" x14ac:dyDescent="0.25">
      <c r="B68" s="9" t="s">
        <v>90</v>
      </c>
      <c r="E68" s="10"/>
      <c r="F68" s="10"/>
      <c r="G68" s="10"/>
      <c r="H68" s="10"/>
      <c r="Y68" s="9" t="s">
        <v>13</v>
      </c>
      <c r="CL68" s="11"/>
    </row>
    <row r="69" spans="1:90" s="9" customFormat="1" ht="14.25" customHeight="1" x14ac:dyDescent="0.25">
      <c r="E69" s="10"/>
      <c r="F69" s="10"/>
      <c r="G69" s="10"/>
      <c r="H69" s="10"/>
      <c r="Y69" s="9" t="s">
        <v>14</v>
      </c>
      <c r="CL69" s="11"/>
    </row>
    <row r="70" spans="1:90" s="9" customFormat="1" ht="14.25" customHeight="1" x14ac:dyDescent="0.25">
      <c r="E70" s="10"/>
      <c r="F70" s="10"/>
      <c r="G70" s="10"/>
      <c r="H70" s="10"/>
      <c r="Y70" s="9" t="s">
        <v>15</v>
      </c>
      <c r="CL70" s="11"/>
    </row>
    <row r="71" spans="1:90" s="231" customFormat="1" ht="3.75" customHeight="1" x14ac:dyDescent="0.5">
      <c r="E71" s="232"/>
      <c r="F71" s="232"/>
      <c r="G71" s="232"/>
      <c r="H71" s="232"/>
      <c r="I71" s="49"/>
      <c r="J71" s="49"/>
      <c r="K71" s="49"/>
      <c r="L71" s="49"/>
      <c r="CL71" s="233"/>
    </row>
    <row r="72" spans="1:90" s="231" customFormat="1" ht="3.75" customHeight="1" x14ac:dyDescent="0.5">
      <c r="E72" s="232"/>
      <c r="F72" s="232"/>
      <c r="G72" s="232"/>
      <c r="H72" s="232"/>
      <c r="I72" s="49"/>
      <c r="J72" s="49"/>
      <c r="K72" s="49"/>
      <c r="L72" s="49"/>
      <c r="CL72" s="233"/>
    </row>
    <row r="73" spans="1:90" s="231" customFormat="1" ht="3.75" customHeight="1" x14ac:dyDescent="0.5">
      <c r="E73" s="232"/>
      <c r="F73" s="232"/>
      <c r="G73" s="232"/>
      <c r="H73" s="232"/>
      <c r="I73" s="49"/>
      <c r="J73" s="49"/>
      <c r="K73" s="49"/>
      <c r="L73" s="49"/>
      <c r="CL73" s="233"/>
    </row>
    <row r="74" spans="1:90" s="231" customFormat="1" ht="3.75" customHeight="1" x14ac:dyDescent="0.5">
      <c r="E74" s="232"/>
      <c r="F74" s="232"/>
      <c r="G74" s="232"/>
      <c r="H74" s="232"/>
      <c r="I74" s="49"/>
      <c r="J74" s="49"/>
      <c r="K74" s="49"/>
      <c r="L74" s="49"/>
      <c r="O74" s="234"/>
      <c r="CL74" s="233"/>
    </row>
    <row r="75" spans="1:90" s="54" customFormat="1" ht="3.75" customHeight="1" x14ac:dyDescent="0.5">
      <c r="E75" s="34"/>
      <c r="F75" s="34"/>
      <c r="G75" s="34"/>
      <c r="H75" s="34"/>
      <c r="I75" s="142"/>
      <c r="J75" s="142"/>
      <c r="K75" s="142"/>
      <c r="L75" s="142"/>
      <c r="M75" s="235"/>
      <c r="N75" s="235"/>
      <c r="O75" s="235"/>
      <c r="P75" s="235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  <c r="AL75" s="146"/>
      <c r="AM75" s="146"/>
      <c r="AN75" s="146"/>
      <c r="AO75" s="146"/>
      <c r="AP75" s="146"/>
      <c r="AQ75" s="236"/>
      <c r="AR75" s="236"/>
      <c r="AS75" s="236"/>
      <c r="AT75" s="236"/>
      <c r="AU75" s="236"/>
      <c r="AV75" s="236"/>
      <c r="AW75" s="236"/>
      <c r="AX75" s="236"/>
      <c r="AY75" s="236"/>
      <c r="AZ75" s="236"/>
      <c r="BA75" s="236"/>
      <c r="BB75" s="236"/>
      <c r="BC75" s="236"/>
      <c r="BD75" s="236"/>
      <c r="BE75" s="236"/>
      <c r="BF75" s="236"/>
      <c r="BG75" s="236"/>
      <c r="BH75" s="236"/>
      <c r="BI75" s="236"/>
      <c r="BJ75" s="236"/>
      <c r="BK75" s="236"/>
      <c r="BL75" s="236"/>
      <c r="BM75" s="236"/>
      <c r="BN75" s="236"/>
      <c r="CL75" s="60"/>
    </row>
    <row r="76" spans="1:90" s="54" customFormat="1" ht="3.75" customHeight="1" x14ac:dyDescent="0.5">
      <c r="E76" s="232"/>
      <c r="F76" s="232"/>
      <c r="G76" s="232"/>
      <c r="H76" s="232"/>
      <c r="I76" s="49"/>
      <c r="J76" s="49"/>
      <c r="K76" s="49"/>
      <c r="L76" s="49"/>
      <c r="M76" s="235"/>
      <c r="N76" s="235"/>
      <c r="O76" s="235"/>
      <c r="P76" s="235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6"/>
      <c r="AM76" s="146"/>
      <c r="AN76" s="146"/>
      <c r="AO76" s="146"/>
      <c r="AP76" s="146"/>
      <c r="AQ76" s="236"/>
      <c r="AR76" s="236"/>
      <c r="AS76" s="236"/>
      <c r="AT76" s="236"/>
      <c r="AU76" s="236"/>
      <c r="AV76" s="236"/>
      <c r="AW76" s="236"/>
      <c r="AX76" s="236"/>
      <c r="AY76" s="236"/>
      <c r="AZ76" s="236"/>
      <c r="BA76" s="236"/>
      <c r="BB76" s="236"/>
      <c r="BC76" s="236"/>
      <c r="BD76" s="236"/>
      <c r="BE76" s="236"/>
      <c r="BF76" s="236"/>
      <c r="BG76" s="236"/>
      <c r="BH76" s="236"/>
      <c r="BI76" s="236"/>
      <c r="BJ76" s="236"/>
      <c r="BK76" s="236"/>
      <c r="BL76" s="236"/>
      <c r="BM76" s="236"/>
      <c r="BN76" s="236"/>
      <c r="CL76" s="60"/>
    </row>
    <row r="77" spans="1:90" s="54" customFormat="1" ht="3.75" customHeight="1" x14ac:dyDescent="0.5">
      <c r="E77" s="232"/>
      <c r="F77" s="232"/>
      <c r="G77" s="232"/>
      <c r="H77" s="232"/>
      <c r="I77" s="49"/>
      <c r="J77" s="49"/>
      <c r="K77" s="49"/>
      <c r="L77" s="49"/>
      <c r="M77" s="235"/>
      <c r="N77" s="235"/>
      <c r="O77" s="235"/>
      <c r="P77" s="235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6"/>
      <c r="AM77" s="146"/>
      <c r="AN77" s="146"/>
      <c r="AO77" s="146"/>
      <c r="AP77" s="146"/>
      <c r="AQ77" s="236"/>
      <c r="AR77" s="236"/>
      <c r="AS77" s="236"/>
      <c r="AT77" s="236"/>
      <c r="AU77" s="236"/>
      <c r="AV77" s="236"/>
      <c r="AW77" s="236"/>
      <c r="AX77" s="236"/>
      <c r="AY77" s="236"/>
      <c r="AZ77" s="236"/>
      <c r="BA77" s="236"/>
      <c r="BB77" s="236"/>
      <c r="BC77" s="236"/>
      <c r="BD77" s="236"/>
      <c r="BE77" s="236"/>
      <c r="BF77" s="236"/>
      <c r="BG77" s="236"/>
      <c r="BH77" s="236"/>
      <c r="BI77" s="236"/>
      <c r="BJ77" s="236"/>
      <c r="BK77" s="236"/>
      <c r="BL77" s="236"/>
      <c r="BM77" s="236"/>
      <c r="BN77" s="236"/>
      <c r="CL77" s="60"/>
    </row>
    <row r="78" spans="1:90" s="54" customFormat="1" ht="3.75" customHeight="1" x14ac:dyDescent="0.5">
      <c r="E78" s="232"/>
      <c r="F78" s="232"/>
      <c r="G78" s="232"/>
      <c r="H78" s="232"/>
      <c r="I78" s="49"/>
      <c r="J78" s="49"/>
      <c r="K78" s="49"/>
      <c r="L78" s="49"/>
      <c r="M78" s="235"/>
      <c r="N78" s="235"/>
      <c r="O78" s="235"/>
      <c r="P78" s="235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46"/>
      <c r="AQ78" s="236"/>
      <c r="AR78" s="236"/>
      <c r="AS78" s="236"/>
      <c r="AT78" s="236"/>
      <c r="AU78" s="236"/>
      <c r="AV78" s="236"/>
      <c r="AW78" s="236"/>
      <c r="AX78" s="236"/>
      <c r="AY78" s="236"/>
      <c r="AZ78" s="236"/>
      <c r="BA78" s="236"/>
      <c r="BB78" s="236"/>
      <c r="BC78" s="236"/>
      <c r="BD78" s="236"/>
      <c r="BE78" s="236"/>
      <c r="BF78" s="236"/>
      <c r="BG78" s="236"/>
      <c r="BH78" s="236"/>
      <c r="BI78" s="236"/>
      <c r="BJ78" s="236"/>
      <c r="BK78" s="236"/>
      <c r="BL78" s="236"/>
      <c r="BM78" s="236"/>
      <c r="BN78" s="236"/>
      <c r="CL78" s="60"/>
    </row>
    <row r="79" spans="1:90" s="54" customFormat="1" ht="3.75" customHeight="1" x14ac:dyDescent="0.5">
      <c r="E79" s="232"/>
      <c r="F79" s="232"/>
      <c r="G79" s="232"/>
      <c r="H79" s="232"/>
      <c r="I79" s="49"/>
      <c r="J79" s="49"/>
      <c r="K79" s="49"/>
      <c r="L79" s="49"/>
      <c r="M79" s="235"/>
      <c r="N79" s="235"/>
      <c r="O79" s="235"/>
      <c r="P79" s="235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236"/>
      <c r="AR79" s="236"/>
      <c r="AS79" s="236"/>
      <c r="AT79" s="236"/>
      <c r="AU79" s="236"/>
      <c r="AV79" s="236"/>
      <c r="AW79" s="236"/>
      <c r="AX79" s="236"/>
      <c r="AY79" s="236"/>
      <c r="AZ79" s="236"/>
      <c r="BA79" s="236"/>
      <c r="BB79" s="236"/>
      <c r="BC79" s="236"/>
      <c r="BD79" s="236"/>
      <c r="BE79" s="236"/>
      <c r="BF79" s="236"/>
      <c r="BG79" s="236"/>
      <c r="BH79" s="236"/>
      <c r="BI79" s="236"/>
      <c r="BJ79" s="236"/>
      <c r="BK79" s="236"/>
      <c r="BL79" s="236"/>
      <c r="BM79" s="236"/>
      <c r="BN79" s="236"/>
      <c r="CL79" s="60"/>
    </row>
    <row r="80" spans="1:90" s="54" customFormat="1" ht="3.75" customHeight="1" x14ac:dyDescent="0.5">
      <c r="A80" s="18"/>
      <c r="E80" s="34"/>
      <c r="F80" s="34"/>
      <c r="G80" s="34"/>
      <c r="H80" s="34"/>
      <c r="I80" s="142"/>
      <c r="J80" s="142"/>
      <c r="K80" s="142"/>
      <c r="L80" s="142"/>
      <c r="M80" s="235"/>
      <c r="N80" s="235"/>
      <c r="O80" s="235"/>
      <c r="P80" s="235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46"/>
      <c r="AO80" s="146"/>
      <c r="AP80" s="146"/>
      <c r="AQ80" s="236"/>
      <c r="AR80" s="236"/>
      <c r="AS80" s="236"/>
      <c r="AT80" s="236"/>
      <c r="AU80" s="236"/>
      <c r="AV80" s="236"/>
      <c r="AW80" s="236"/>
      <c r="AX80" s="236"/>
      <c r="AY80" s="236"/>
      <c r="AZ80" s="236"/>
      <c r="BA80" s="236"/>
      <c r="BB80" s="236"/>
      <c r="BC80" s="236"/>
      <c r="BD80" s="236"/>
      <c r="BE80" s="236"/>
      <c r="BF80" s="236"/>
      <c r="BG80" s="236"/>
      <c r="BH80" s="236"/>
      <c r="BI80" s="236"/>
      <c r="BJ80" s="236"/>
      <c r="BK80" s="236"/>
      <c r="BL80" s="236"/>
      <c r="BM80" s="236"/>
      <c r="BN80" s="236"/>
      <c r="CL80" s="60"/>
    </row>
    <row r="81" spans="2:90" s="54" customFormat="1" ht="3.75" customHeight="1" x14ac:dyDescent="0.5">
      <c r="E81" s="237"/>
      <c r="F81" s="237"/>
      <c r="G81" s="237"/>
      <c r="H81" s="237"/>
      <c r="I81" s="238"/>
      <c r="J81" s="238"/>
      <c r="K81" s="238"/>
      <c r="L81" s="238"/>
      <c r="M81" s="239"/>
      <c r="N81" s="239"/>
      <c r="O81" s="239"/>
      <c r="P81" s="239"/>
      <c r="Q81" s="239"/>
      <c r="R81" s="239"/>
      <c r="S81" s="239"/>
      <c r="T81" s="239"/>
      <c r="U81" s="239"/>
      <c r="V81" s="239"/>
      <c r="W81" s="239"/>
      <c r="X81" s="239"/>
      <c r="Y81" s="239"/>
      <c r="Z81" s="239"/>
      <c r="AA81" s="239"/>
      <c r="AB81" s="239"/>
      <c r="AC81" s="239"/>
      <c r="AD81" s="239"/>
      <c r="AE81" s="239"/>
      <c r="AF81" s="239"/>
      <c r="AG81" s="239"/>
      <c r="AH81" s="239"/>
      <c r="AI81" s="239"/>
      <c r="AJ81" s="239"/>
      <c r="AK81" s="239"/>
      <c r="AL81" s="239"/>
      <c r="AM81" s="239"/>
      <c r="AN81" s="239"/>
      <c r="AO81" s="239"/>
      <c r="AP81" s="23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  <c r="BI81" s="149"/>
      <c r="BJ81" s="149"/>
      <c r="BK81" s="149"/>
      <c r="BL81" s="149"/>
      <c r="BM81" s="149"/>
      <c r="BN81" s="149"/>
      <c r="CL81" s="60"/>
    </row>
    <row r="82" spans="2:90" s="54" customFormat="1" ht="3.75" customHeight="1" x14ac:dyDescent="0.5">
      <c r="E82" s="237"/>
      <c r="F82" s="237"/>
      <c r="G82" s="237"/>
      <c r="H82" s="237"/>
      <c r="I82" s="238"/>
      <c r="J82" s="238"/>
      <c r="K82" s="238"/>
      <c r="L82" s="238"/>
      <c r="M82" s="239"/>
      <c r="N82" s="239"/>
      <c r="O82" s="239"/>
      <c r="P82" s="239"/>
      <c r="Q82" s="239"/>
      <c r="R82" s="239"/>
      <c r="S82" s="239"/>
      <c r="T82" s="239"/>
      <c r="U82" s="239"/>
      <c r="V82" s="239"/>
      <c r="W82" s="239"/>
      <c r="X82" s="239"/>
      <c r="Y82" s="239"/>
      <c r="Z82" s="239"/>
      <c r="AA82" s="239"/>
      <c r="AB82" s="239"/>
      <c r="AC82" s="239"/>
      <c r="AD82" s="239"/>
      <c r="AE82" s="239"/>
      <c r="AF82" s="239"/>
      <c r="AG82" s="239"/>
      <c r="AH82" s="239"/>
      <c r="AI82" s="239"/>
      <c r="AJ82" s="239"/>
      <c r="AK82" s="239"/>
      <c r="AL82" s="239"/>
      <c r="AM82" s="239"/>
      <c r="AN82" s="239"/>
      <c r="AO82" s="239"/>
      <c r="AP82" s="23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  <c r="BI82" s="149"/>
      <c r="BJ82" s="149"/>
      <c r="BK82" s="149"/>
      <c r="BL82" s="149"/>
      <c r="BM82" s="149"/>
      <c r="BN82" s="149"/>
      <c r="CL82" s="60"/>
    </row>
    <row r="83" spans="2:90" s="54" customFormat="1" ht="3.75" customHeight="1" x14ac:dyDescent="0.5">
      <c r="E83" s="237"/>
      <c r="F83" s="237"/>
      <c r="G83" s="237"/>
      <c r="H83" s="237"/>
      <c r="I83" s="238"/>
      <c r="J83" s="238"/>
      <c r="K83" s="238"/>
      <c r="L83" s="238"/>
      <c r="M83" s="239"/>
      <c r="N83" s="239"/>
      <c r="O83" s="239"/>
      <c r="P83" s="239"/>
      <c r="Q83" s="239"/>
      <c r="R83" s="239"/>
      <c r="S83" s="239"/>
      <c r="T83" s="239"/>
      <c r="U83" s="239"/>
      <c r="V83" s="239"/>
      <c r="W83" s="239"/>
      <c r="X83" s="239"/>
      <c r="Y83" s="239"/>
      <c r="Z83" s="239"/>
      <c r="AA83" s="239"/>
      <c r="AB83" s="239"/>
      <c r="AC83" s="239"/>
      <c r="AD83" s="239"/>
      <c r="AE83" s="239"/>
      <c r="AF83" s="239"/>
      <c r="AG83" s="239"/>
      <c r="AH83" s="239"/>
      <c r="AI83" s="239"/>
      <c r="AJ83" s="239"/>
      <c r="AK83" s="239"/>
      <c r="AL83" s="239"/>
      <c r="AM83" s="239"/>
      <c r="AN83" s="239"/>
      <c r="AO83" s="239"/>
      <c r="AP83" s="23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  <c r="BH83" s="149"/>
      <c r="BI83" s="149"/>
      <c r="BJ83" s="149"/>
      <c r="BK83" s="149"/>
      <c r="BL83" s="149"/>
      <c r="BM83" s="149"/>
      <c r="BN83" s="149"/>
      <c r="CL83" s="60"/>
    </row>
    <row r="84" spans="2:90" s="54" customFormat="1" ht="3.75" customHeight="1" x14ac:dyDescent="0.5">
      <c r="E84" s="237"/>
      <c r="F84" s="237"/>
      <c r="G84" s="237"/>
      <c r="H84" s="237"/>
      <c r="I84" s="238"/>
      <c r="J84" s="238"/>
      <c r="K84" s="238"/>
      <c r="L84" s="238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239"/>
      <c r="X84" s="239"/>
      <c r="Y84" s="239"/>
      <c r="Z84" s="239"/>
      <c r="AA84" s="239"/>
      <c r="AB84" s="239"/>
      <c r="AC84" s="239"/>
      <c r="AD84" s="239"/>
      <c r="AE84" s="239"/>
      <c r="AF84" s="239"/>
      <c r="AG84" s="239"/>
      <c r="AH84" s="239"/>
      <c r="AI84" s="239"/>
      <c r="AJ84" s="239"/>
      <c r="AK84" s="239"/>
      <c r="AL84" s="239"/>
      <c r="AM84" s="239"/>
      <c r="AN84" s="239"/>
      <c r="AO84" s="239"/>
      <c r="AP84" s="23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  <c r="BI84" s="149"/>
      <c r="BJ84" s="149"/>
      <c r="BK84" s="149"/>
      <c r="BL84" s="149"/>
      <c r="BM84" s="149"/>
      <c r="BN84" s="149"/>
      <c r="CL84" s="60"/>
    </row>
    <row r="85" spans="2:90" s="32" customFormat="1" ht="3.6" customHeight="1" x14ac:dyDescent="0.5">
      <c r="J85" s="142"/>
      <c r="K85" s="142"/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  <c r="Z85" s="239"/>
      <c r="AA85" s="239"/>
      <c r="AB85" s="239"/>
      <c r="AC85" s="239"/>
      <c r="AD85" s="239"/>
      <c r="AE85" s="239"/>
      <c r="AF85" s="239"/>
      <c r="AG85" s="239"/>
      <c r="AH85" s="239"/>
      <c r="AI85" s="239"/>
      <c r="AJ85" s="239"/>
      <c r="AK85" s="239"/>
      <c r="AL85" s="239"/>
      <c r="AM85" s="239"/>
      <c r="AN85" s="239"/>
      <c r="AO85" s="239"/>
      <c r="AP85" s="23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  <c r="BH85" s="149"/>
      <c r="BI85" s="149"/>
      <c r="BJ85" s="149"/>
      <c r="BK85" s="149"/>
      <c r="BL85" s="149"/>
      <c r="BM85" s="149"/>
      <c r="BN85" s="149"/>
      <c r="CC85" s="240"/>
      <c r="CK85" s="240"/>
      <c r="CL85" s="37"/>
    </row>
    <row r="86" spans="2:90" s="32" customFormat="1" ht="3.6" customHeight="1" x14ac:dyDescent="0.25">
      <c r="I86" s="142"/>
      <c r="J86" s="142"/>
      <c r="K86" s="142"/>
      <c r="BN86" s="241"/>
      <c r="BO86" s="241"/>
      <c r="BP86" s="241"/>
      <c r="BQ86" s="241"/>
      <c r="BR86" s="241"/>
      <c r="BS86" s="241"/>
      <c r="BT86" s="241"/>
      <c r="BU86" s="241"/>
      <c r="BV86" s="241"/>
      <c r="BW86" s="241"/>
      <c r="BX86" s="241"/>
      <c r="BY86" s="241"/>
      <c r="BZ86" s="241"/>
      <c r="CC86" s="240"/>
      <c r="CG86" s="432"/>
      <c r="CH86" s="432"/>
      <c r="CK86" s="240"/>
      <c r="CL86" s="37"/>
    </row>
    <row r="87" spans="2:90" s="32" customFormat="1" ht="3.6" customHeight="1" x14ac:dyDescent="0.25">
      <c r="I87" s="142"/>
      <c r="J87" s="142"/>
      <c r="K87" s="142"/>
      <c r="L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242"/>
      <c r="CA87" s="243"/>
      <c r="CG87" s="35"/>
      <c r="CL87" s="37"/>
    </row>
    <row r="88" spans="2:90" s="32" customFormat="1" ht="5.25" customHeight="1" x14ac:dyDescent="0.25">
      <c r="CL88" s="37"/>
    </row>
    <row r="89" spans="2:90" s="138" customFormat="1" ht="15" customHeight="1" x14ac:dyDescent="0.25">
      <c r="B89" s="244"/>
      <c r="C89" s="245"/>
      <c r="D89" s="245"/>
      <c r="E89" s="245"/>
      <c r="F89" s="245"/>
      <c r="G89" s="245"/>
      <c r="H89" s="245"/>
      <c r="I89" s="245"/>
      <c r="J89" s="245"/>
      <c r="K89" s="245"/>
      <c r="L89" s="245"/>
      <c r="M89" s="245"/>
      <c r="N89" s="245"/>
      <c r="O89" s="245"/>
      <c r="P89" s="245"/>
      <c r="Q89" s="245"/>
      <c r="R89" s="245"/>
      <c r="S89" s="245"/>
      <c r="T89" s="246"/>
      <c r="U89" s="245"/>
      <c r="V89" s="245"/>
      <c r="W89" s="245"/>
      <c r="X89" s="245"/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5"/>
      <c r="BP89" s="245"/>
      <c r="BQ89" s="245"/>
      <c r="BR89" s="245"/>
      <c r="BS89" s="245"/>
      <c r="BT89" s="245"/>
      <c r="BU89" s="245"/>
      <c r="BV89" s="245"/>
      <c r="BW89" s="245"/>
      <c r="BX89" s="245"/>
      <c r="BY89" s="245"/>
      <c r="BZ89" s="245"/>
      <c r="CA89" s="245"/>
      <c r="CB89" s="245"/>
      <c r="CC89" s="245"/>
      <c r="CD89" s="247"/>
      <c r="CE89" s="245"/>
      <c r="CF89" s="245"/>
      <c r="CG89" s="245"/>
      <c r="CH89" s="245"/>
      <c r="CI89" s="245"/>
      <c r="CJ89" s="245"/>
      <c r="CK89" s="245"/>
      <c r="CL89" s="248"/>
    </row>
    <row r="90" spans="2:90" s="32" customFormat="1" ht="15" customHeight="1" x14ac:dyDescent="0.25">
      <c r="B90" s="249"/>
      <c r="C90" s="246"/>
      <c r="D90" s="246"/>
      <c r="E90" s="246"/>
      <c r="F90" s="246"/>
      <c r="G90" s="246"/>
      <c r="H90" s="246"/>
      <c r="I90" s="246"/>
      <c r="J90" s="246"/>
      <c r="CB90" s="250"/>
      <c r="CC90" s="251"/>
      <c r="CE90" s="246"/>
      <c r="CL90" s="37"/>
    </row>
    <row r="91" spans="2:90" x14ac:dyDescent="0.25">
      <c r="B91" s="252"/>
      <c r="C91" s="252"/>
      <c r="D91" s="252"/>
      <c r="E91" s="252"/>
      <c r="F91" s="252"/>
      <c r="G91" s="252"/>
      <c r="H91" s="252"/>
      <c r="I91" s="252"/>
      <c r="J91" s="252"/>
      <c r="CC91" s="253"/>
      <c r="CD91" s="254"/>
      <c r="CE91" s="246"/>
    </row>
    <row r="92" spans="2:90" s="255" customFormat="1" ht="45.75" hidden="1" customHeight="1" x14ac:dyDescent="0.3">
      <c r="B92" s="256" t="s">
        <v>91</v>
      </c>
      <c r="C92" s="257"/>
      <c r="D92" s="257"/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7"/>
      <c r="P92" s="257"/>
      <c r="Q92" s="257"/>
      <c r="R92" s="257"/>
      <c r="S92" s="257"/>
      <c r="T92" s="257"/>
      <c r="U92" s="257"/>
      <c r="V92" s="257"/>
      <c r="W92" s="257"/>
      <c r="X92" s="257"/>
      <c r="Y92" s="257"/>
      <c r="Z92" s="257"/>
      <c r="AA92" s="257"/>
      <c r="AB92" s="257"/>
      <c r="AC92" s="257"/>
      <c r="AD92" s="257"/>
      <c r="AE92" s="257"/>
      <c r="AF92" s="257"/>
      <c r="AG92" s="257"/>
      <c r="AH92" s="257"/>
      <c r="AI92" s="257"/>
      <c r="AJ92" s="257"/>
      <c r="AK92" s="257"/>
      <c r="AL92" s="257"/>
      <c r="AM92" s="257"/>
      <c r="AN92" s="257"/>
      <c r="AO92" s="257"/>
      <c r="AP92" s="257"/>
      <c r="AQ92" s="257"/>
      <c r="AR92" s="257"/>
      <c r="AS92" s="257"/>
      <c r="AT92" s="257"/>
      <c r="AU92" s="257"/>
      <c r="AV92" s="257"/>
      <c r="AW92" s="257"/>
      <c r="AX92" s="257"/>
      <c r="AY92" s="257"/>
      <c r="AZ92" s="257"/>
      <c r="BA92" s="257"/>
      <c r="BB92" s="257"/>
      <c r="BC92" s="257"/>
      <c r="BD92" s="257"/>
      <c r="BE92" s="257"/>
      <c r="BF92" s="257"/>
      <c r="BG92" s="257"/>
      <c r="BH92" s="257"/>
      <c r="BI92" s="257"/>
      <c r="BJ92" s="257"/>
      <c r="BK92" s="257"/>
      <c r="BL92" s="257"/>
      <c r="BM92" s="257"/>
      <c r="BN92" s="257"/>
      <c r="BO92" s="257"/>
      <c r="BP92" s="257"/>
      <c r="BQ92" s="257"/>
      <c r="BR92" s="257"/>
      <c r="BS92" s="257"/>
      <c r="BT92" s="257"/>
      <c r="BU92" s="257"/>
      <c r="BV92" s="257"/>
      <c r="BW92" s="257"/>
      <c r="BX92" s="257"/>
      <c r="BY92" s="257"/>
      <c r="BZ92" s="257"/>
      <c r="CA92" s="258"/>
      <c r="CB92" s="259" t="s">
        <v>92</v>
      </c>
      <c r="CC92" s="254" t="e">
        <f>ROUND((AK52*AZ52+AK53*AZ53),2)-BN55</f>
        <v>#REF!</v>
      </c>
      <c r="CE92" s="260"/>
      <c r="CF92" s="260"/>
      <c r="CG92" s="260"/>
      <c r="CH92" s="260"/>
      <c r="CI92" s="260"/>
      <c r="CJ92" s="260"/>
      <c r="CK92" s="260"/>
      <c r="CL92" s="261"/>
    </row>
    <row r="93" spans="2:90" s="255" customFormat="1" ht="27" hidden="1" customHeight="1" x14ac:dyDescent="0.3">
      <c r="B93" s="262" t="s">
        <v>93</v>
      </c>
      <c r="C93" s="263"/>
      <c r="D93" s="263"/>
      <c r="E93" s="263"/>
      <c r="F93" s="263"/>
      <c r="G93" s="263"/>
      <c r="H93" s="263"/>
      <c r="I93" s="263"/>
      <c r="J93" s="263"/>
      <c r="K93" s="263"/>
      <c r="L93" s="263"/>
      <c r="M93" s="263"/>
      <c r="N93" s="263"/>
      <c r="O93" s="263"/>
      <c r="P93" s="263"/>
      <c r="Q93" s="263"/>
      <c r="R93" s="263"/>
      <c r="S93" s="263"/>
      <c r="T93" s="263"/>
      <c r="U93" s="263"/>
      <c r="V93" s="263"/>
      <c r="W93" s="263"/>
      <c r="X93" s="263"/>
      <c r="Y93" s="263"/>
      <c r="Z93" s="263"/>
      <c r="AA93" s="263"/>
      <c r="AB93" s="263"/>
      <c r="AC93" s="263"/>
      <c r="AD93" s="263"/>
      <c r="AE93" s="263"/>
      <c r="AF93" s="263"/>
      <c r="AG93" s="263"/>
      <c r="AH93" s="263"/>
      <c r="AI93" s="263"/>
      <c r="AJ93" s="263"/>
      <c r="AK93" s="263"/>
      <c r="AL93" s="263"/>
      <c r="AM93" s="263"/>
      <c r="AN93" s="263"/>
      <c r="AO93" s="263"/>
      <c r="AP93" s="263"/>
      <c r="AQ93" s="263"/>
      <c r="AR93" s="263"/>
      <c r="AS93" s="263"/>
      <c r="AT93" s="264" t="s">
        <v>94</v>
      </c>
      <c r="AU93" s="264"/>
      <c r="AV93" s="263"/>
      <c r="AW93" s="263"/>
      <c r="AX93" s="263"/>
      <c r="AY93" s="263"/>
      <c r="AZ93" s="263"/>
      <c r="BA93" s="263"/>
      <c r="BB93" s="263"/>
      <c r="BC93" s="263"/>
      <c r="BD93" s="263"/>
      <c r="BE93" s="263"/>
      <c r="BF93" s="263"/>
      <c r="BG93" s="263"/>
      <c r="BH93" s="263"/>
      <c r="BI93" s="263"/>
      <c r="BJ93" s="263"/>
      <c r="BK93" s="263"/>
      <c r="BL93" s="263"/>
      <c r="BM93" s="263"/>
      <c r="BN93" s="433" t="s">
        <v>95</v>
      </c>
      <c r="BO93" s="433"/>
      <c r="BP93" s="433"/>
      <c r="BQ93" s="433"/>
      <c r="BR93" s="433"/>
      <c r="BS93" s="433"/>
      <c r="BT93" s="433"/>
      <c r="BU93" s="433"/>
      <c r="BV93" s="433"/>
      <c r="BW93" s="433"/>
      <c r="BX93" s="433"/>
      <c r="BY93" s="433"/>
      <c r="BZ93" s="433"/>
      <c r="CA93" s="434"/>
      <c r="CB93" s="265"/>
      <c r="CC93" s="266"/>
      <c r="CE93" s="260"/>
      <c r="CF93" s="260"/>
      <c r="CG93" s="260"/>
      <c r="CH93" s="260"/>
      <c r="CI93" s="267"/>
      <c r="CJ93" s="268"/>
      <c r="CK93" s="266"/>
      <c r="CL93" s="261"/>
    </row>
  </sheetData>
  <mergeCells count="182">
    <mergeCell ref="CG86:CH86"/>
    <mergeCell ref="BN93:CA93"/>
    <mergeCell ref="N62:O62"/>
    <mergeCell ref="AH62:AI62"/>
    <mergeCell ref="AZ62:BA62"/>
    <mergeCell ref="Z64:CA64"/>
    <mergeCell ref="AJ65:BM65"/>
    <mergeCell ref="AN66:BI66"/>
    <mergeCell ref="B55:AY55"/>
    <mergeCell ref="AZ55:BM55"/>
    <mergeCell ref="BN55:CA55"/>
    <mergeCell ref="J57:V57"/>
    <mergeCell ref="W57:BZ57"/>
    <mergeCell ref="CI57:CK57"/>
    <mergeCell ref="Y59:AE59"/>
    <mergeCell ref="AU59:BA59"/>
    <mergeCell ref="BQ59:BW59"/>
    <mergeCell ref="AP51:AY51"/>
    <mergeCell ref="AZ51:BM51"/>
    <mergeCell ref="BN51:CA51"/>
    <mergeCell ref="T52:AE52"/>
    <mergeCell ref="AK52:AO52"/>
    <mergeCell ref="AP52:AY52"/>
    <mergeCell ref="AZ52:BM52"/>
    <mergeCell ref="BN52:CA52"/>
    <mergeCell ref="T53:AE53"/>
    <mergeCell ref="AK53:AO53"/>
    <mergeCell ref="AP53:AY53"/>
    <mergeCell ref="AZ53:BM53"/>
    <mergeCell ref="BN53:CA53"/>
    <mergeCell ref="AP48:AY48"/>
    <mergeCell ref="AZ48:BM48"/>
    <mergeCell ref="BN48:CA48"/>
    <mergeCell ref="AP49:AY49"/>
    <mergeCell ref="AZ49:BM49"/>
    <mergeCell ref="BN49:CA49"/>
    <mergeCell ref="AP50:AY50"/>
    <mergeCell ref="AZ50:BM50"/>
    <mergeCell ref="BN50:CA50"/>
    <mergeCell ref="AP45:AY45"/>
    <mergeCell ref="AZ45:BM45"/>
    <mergeCell ref="BN45:CA45"/>
    <mergeCell ref="AP46:AY46"/>
    <mergeCell ref="AZ46:BM46"/>
    <mergeCell ref="BN46:CA46"/>
    <mergeCell ref="AP47:AY47"/>
    <mergeCell ref="AZ47:BM47"/>
    <mergeCell ref="BN47:CA47"/>
    <mergeCell ref="AP42:AY42"/>
    <mergeCell ref="AZ42:BM42"/>
    <mergeCell ref="BN42:CA42"/>
    <mergeCell ref="AP43:AY43"/>
    <mergeCell ref="AZ43:BM43"/>
    <mergeCell ref="BN43:CA43"/>
    <mergeCell ref="AP44:AY44"/>
    <mergeCell ref="AZ44:BM44"/>
    <mergeCell ref="BN44:CA44"/>
    <mergeCell ref="AP39:AY39"/>
    <mergeCell ref="AZ39:BM39"/>
    <mergeCell ref="BN39:CA39"/>
    <mergeCell ref="AP40:AY40"/>
    <mergeCell ref="AZ40:BM40"/>
    <mergeCell ref="BN40:CA40"/>
    <mergeCell ref="AP41:AY41"/>
    <mergeCell ref="AZ41:BM41"/>
    <mergeCell ref="BN41:CA41"/>
    <mergeCell ref="AP36:AY36"/>
    <mergeCell ref="AZ36:BM36"/>
    <mergeCell ref="BN36:CA36"/>
    <mergeCell ref="AP37:AY37"/>
    <mergeCell ref="AZ37:BM37"/>
    <mergeCell ref="BN37:CA37"/>
    <mergeCell ref="AP38:AY38"/>
    <mergeCell ref="AZ38:BM38"/>
    <mergeCell ref="BN38:CA38"/>
    <mergeCell ref="AP33:AY33"/>
    <mergeCell ref="AZ33:BM33"/>
    <mergeCell ref="BN33:CA33"/>
    <mergeCell ref="AP34:AY34"/>
    <mergeCell ref="AZ34:BM34"/>
    <mergeCell ref="BN34:CA34"/>
    <mergeCell ref="AP35:AY35"/>
    <mergeCell ref="AZ35:BM35"/>
    <mergeCell ref="BN35:CA35"/>
    <mergeCell ref="AP30:AY30"/>
    <mergeCell ref="AZ30:BM30"/>
    <mergeCell ref="BN30:CA30"/>
    <mergeCell ref="AP31:AY31"/>
    <mergeCell ref="AZ31:BM31"/>
    <mergeCell ref="BN31:CA31"/>
    <mergeCell ref="AP32:AY32"/>
    <mergeCell ref="AZ32:BM32"/>
    <mergeCell ref="BN32:CA32"/>
    <mergeCell ref="B28:AO29"/>
    <mergeCell ref="AP28:AY28"/>
    <mergeCell ref="AZ28:BM29"/>
    <mergeCell ref="BN28:CA28"/>
    <mergeCell ref="CB28:CB29"/>
    <mergeCell ref="CE28:CH29"/>
    <mergeCell ref="CJ28:CJ29"/>
    <mergeCell ref="AP29:AY29"/>
    <mergeCell ref="BN29:CA29"/>
    <mergeCell ref="CJ15:CK15"/>
    <mergeCell ref="B17:G17"/>
    <mergeCell ref="H17:BZ17"/>
    <mergeCell ref="CB17:CC17"/>
    <mergeCell ref="J20:K20"/>
    <mergeCell ref="U20:V20"/>
    <mergeCell ref="W20:AE20"/>
    <mergeCell ref="AG20:AH20"/>
    <mergeCell ref="AI20:AW20"/>
    <mergeCell ref="AX20:AY20"/>
    <mergeCell ref="BJ20:BK20"/>
    <mergeCell ref="CF20:CF23"/>
    <mergeCell ref="B21:Q23"/>
    <mergeCell ref="U22:V24"/>
    <mergeCell ref="W22:AE24"/>
    <mergeCell ref="AG22:AH24"/>
    <mergeCell ref="AI22:AS24"/>
    <mergeCell ref="AX22:AY24"/>
    <mergeCell ref="AZ22:BH24"/>
    <mergeCell ref="B24:Q26"/>
    <mergeCell ref="B15:G15"/>
    <mergeCell ref="H15:AG15"/>
    <mergeCell ref="BD15:BE15"/>
    <mergeCell ref="BG15:BH15"/>
    <mergeCell ref="BI15:BJ15"/>
    <mergeCell ref="BK15:BL15"/>
    <mergeCell ref="BM15:BN15"/>
    <mergeCell ref="BP15:BQ15"/>
    <mergeCell ref="BR15:BS15"/>
    <mergeCell ref="B10:H10"/>
    <mergeCell ref="I10:BZ10"/>
    <mergeCell ref="AW13:AX13"/>
    <mergeCell ref="AZ13:BA13"/>
    <mergeCell ref="BB13:BC13"/>
    <mergeCell ref="BD13:BE13"/>
    <mergeCell ref="BF13:BG13"/>
    <mergeCell ref="BI13:BJ13"/>
    <mergeCell ref="BK13:BL13"/>
    <mergeCell ref="BM13:BN13"/>
    <mergeCell ref="BO13:BP13"/>
    <mergeCell ref="BQ13:BR13"/>
    <mergeCell ref="BT13:BU13"/>
    <mergeCell ref="BV13:BW13"/>
    <mergeCell ref="BY13:BZ13"/>
    <mergeCell ref="BT15:BU15"/>
    <mergeCell ref="BV15:BW15"/>
    <mergeCell ref="BY15:BZ15"/>
    <mergeCell ref="CJ6:CK6"/>
    <mergeCell ref="B8:H8"/>
    <mergeCell ref="I8:AH8"/>
    <mergeCell ref="BD8:BE8"/>
    <mergeCell ref="BG8:BH8"/>
    <mergeCell ref="BI8:BJ8"/>
    <mergeCell ref="BK8:BL8"/>
    <mergeCell ref="BM8:BN8"/>
    <mergeCell ref="BP8:BQ8"/>
    <mergeCell ref="BR8:BS8"/>
    <mergeCell ref="BT8:BU8"/>
    <mergeCell ref="BV8:BW8"/>
    <mergeCell ref="BY8:BZ8"/>
    <mergeCell ref="B1:CA2"/>
    <mergeCell ref="B3:BN3"/>
    <mergeCell ref="BO3:BS3"/>
    <mergeCell ref="BT3:CA3"/>
    <mergeCell ref="B4:BN4"/>
    <mergeCell ref="BO4:BS4"/>
    <mergeCell ref="BT4:CA4"/>
    <mergeCell ref="AW6:AX6"/>
    <mergeCell ref="AZ6:BA6"/>
    <mergeCell ref="BB6:BC6"/>
    <mergeCell ref="BD6:BE6"/>
    <mergeCell ref="BF6:BG6"/>
    <mergeCell ref="BI6:BJ6"/>
    <mergeCell ref="BK6:BL6"/>
    <mergeCell ref="BM6:BN6"/>
    <mergeCell ref="BO6:BP6"/>
    <mergeCell ref="BQ6:BR6"/>
    <mergeCell ref="BT6:BU6"/>
    <mergeCell ref="BV6:BW6"/>
    <mergeCell ref="BY6:BZ6"/>
  </mergeCells>
  <dataValidations count="2">
    <dataValidation type="list" allowBlank="1" showInputMessage="1" showErrorMessage="1" sqref="U20:V20 U22:V24 AG22 AG20:AH20 BJ20:BK20 AX20:AY20 AX22 J62 N62:O62 AH62:AI62 AZ62:BA62">
      <formula1>"P, "</formula1>
    </dataValidation>
    <dataValidation type="list" allowBlank="1" showInputMessage="1" showErrorMessage="1" sqref="B1:CA2">
      <formula1>"ฉบับที่ 1 (สำหรับผู้ถูกหักภาษี ณ ที่จ่าย ใช้แนบพร้อมกับแบบแสดงรายการภาษี),ฉบับที่ 2 (สำหรับผู้ถูกหักภาษี ณ ที่จ่าย เก็บไว้เป็นหลักฐาน),ฉบับที่ 3 (สำหรับแนบพร้อมกับแบบแสดงรายการภาษี),ฉบับที่ 4 (สำหรับแนบใบสำคัญ)"</formula1>
    </dataValidation>
  </dataValidations>
  <printOptions horizontalCentered="1" verticalCentered="1"/>
  <pageMargins left="7.874015748031496E-2" right="0" top="0.19685039370078741" bottom="0.19685039370078741" header="0.19685039370078741" footer="0.19685039370078741"/>
  <pageSetup paperSize="9" scale="96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3</vt:i4>
      </vt:variant>
    </vt:vector>
  </HeadingPairs>
  <TitlesOfParts>
    <vt:vector size="10" baseType="lpstr">
      <vt:lpstr>ภงด 1 </vt:lpstr>
      <vt:lpstr>ภ.ง.ด.2</vt:lpstr>
      <vt:lpstr>ภ.ง.ด.3</vt:lpstr>
      <vt:lpstr>ภ.ง.ด.53</vt:lpstr>
      <vt:lpstr>2</vt:lpstr>
      <vt:lpstr>3</vt:lpstr>
      <vt:lpstr>4</vt:lpstr>
      <vt:lpstr>'2'!Print_Area</vt:lpstr>
      <vt:lpstr>'3'!Print_Area</vt:lpstr>
      <vt:lpstr>'4'!Print_Area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th</dc:creator>
  <cp:lastModifiedBy>Miki</cp:lastModifiedBy>
  <cp:lastPrinted>2020-10-14T08:16:03Z</cp:lastPrinted>
  <dcterms:created xsi:type="dcterms:W3CDTF">2011-09-03T12:19:06Z</dcterms:created>
  <dcterms:modified xsi:type="dcterms:W3CDTF">2021-10-07T06:01:30Z</dcterms:modified>
</cp:coreProperties>
</file>